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08" activeTab="0"/>
  </bookViews>
  <sheets>
    <sheet name=" jaunutės" sheetId="1" r:id="rId1"/>
    <sheet name=" jaunės jaunuolės" sheetId="2" r:id="rId2"/>
    <sheet name=" jaunučiai" sheetId="3" r:id="rId3"/>
    <sheet name=" jauniai, jaunimas" sheetId="4" r:id="rId4"/>
  </sheets>
  <externalReferences>
    <externalReference r:id="rId7"/>
    <externalReference r:id="rId8"/>
    <externalReference r:id="rId9"/>
  </externalReferences>
  <definedNames>
    <definedName name="Sektoriu_Tolis_V_List" localSheetId="1">#REF!</definedName>
    <definedName name="Sektoriu_Tolis_V_List" localSheetId="3">#REF!</definedName>
    <definedName name="Sektoriu_Tolis_V_List" localSheetId="2">#REF!</definedName>
    <definedName name="Sektoriu_Tolis_V_List" localSheetId="0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<sst xmlns="http://schemas.openxmlformats.org/spreadsheetml/2006/main" count="220" uniqueCount="107">
  <si>
    <t>A. Šilauskas</t>
  </si>
  <si>
    <t>Ema</t>
  </si>
  <si>
    <t>Avamleh</t>
  </si>
  <si>
    <t xml:space="preserve">Rutulys 
3 kg      </t>
  </si>
  <si>
    <t>Klaipėda, 2018 m. lapkričio 7 d.</t>
  </si>
  <si>
    <t>Klaipėdos jaunučių , jaunių , jaunimo 4-kovių varžybos</t>
  </si>
  <si>
    <t>4-kovė</t>
  </si>
  <si>
    <t>Vieta</t>
  </si>
  <si>
    <t>Komanda</t>
  </si>
  <si>
    <t>Rezultatas</t>
  </si>
  <si>
    <t>Vardas</t>
  </si>
  <si>
    <t>Pavardė</t>
  </si>
  <si>
    <t>Gimimo data</t>
  </si>
  <si>
    <t>Aukštis</t>
  </si>
  <si>
    <t>Tolis</t>
  </si>
  <si>
    <t>Rez.</t>
  </si>
  <si>
    <t>Taškai</t>
  </si>
  <si>
    <t>Jaunutės</t>
  </si>
  <si>
    <t>Treneris</t>
  </si>
  <si>
    <t>Jaunučiai</t>
  </si>
  <si>
    <t xml:space="preserve">60 m b/b
 </t>
  </si>
  <si>
    <t xml:space="preserve">Rutulys 
     </t>
  </si>
  <si>
    <t>A.Vilčinskienė,R.Adomaitienė</t>
  </si>
  <si>
    <t>A.Vilčinskienė,R.Adomaitienė</t>
  </si>
  <si>
    <t xml:space="preserve"> </t>
  </si>
  <si>
    <t>A.Vilčinskienė,R.Adomaitienė</t>
  </si>
  <si>
    <t>Jaunės</t>
  </si>
  <si>
    <t>Vera</t>
  </si>
  <si>
    <t>Antonova</t>
  </si>
  <si>
    <t>Klaipėda</t>
  </si>
  <si>
    <t>Simona</t>
  </si>
  <si>
    <t>Milerytė</t>
  </si>
  <si>
    <t>Satera</t>
  </si>
  <si>
    <t>Balčaitytė</t>
  </si>
  <si>
    <t>2004-11-19</t>
  </si>
  <si>
    <t>2003-12-05</t>
  </si>
  <si>
    <t>2003-09-02</t>
  </si>
  <si>
    <t>2000-08-23</t>
  </si>
  <si>
    <t>Klaipėda</t>
  </si>
  <si>
    <t>Klaipėda</t>
  </si>
  <si>
    <t>Klaipėda</t>
  </si>
  <si>
    <t>Klaipėda</t>
  </si>
  <si>
    <t>Klaipėda</t>
  </si>
  <si>
    <t>Klaipėda</t>
  </si>
  <si>
    <t>Klaipėda</t>
  </si>
  <si>
    <t>Klaipėda</t>
  </si>
  <si>
    <t>Klaipėda</t>
  </si>
  <si>
    <t>4-kovė</t>
  </si>
  <si>
    <t xml:space="preserve">Rutulys 
6 kg     </t>
  </si>
  <si>
    <t>Skaistė</t>
  </si>
  <si>
    <t>Einikytė</t>
  </si>
  <si>
    <t>Greta</t>
  </si>
  <si>
    <t>Remeikytė</t>
  </si>
  <si>
    <t>Rūta</t>
  </si>
  <si>
    <t>Fetingytė</t>
  </si>
  <si>
    <t>A. Šilauskas</t>
  </si>
  <si>
    <t>A. Šilauskas</t>
  </si>
  <si>
    <t>Klaidas</t>
  </si>
  <si>
    <t>Toroza</t>
  </si>
  <si>
    <t>Titas</t>
  </si>
  <si>
    <t>Tamašauskas</t>
  </si>
  <si>
    <t>Gyra</t>
  </si>
  <si>
    <t>E.Norvilas</t>
  </si>
  <si>
    <t>Deividas</t>
  </si>
  <si>
    <t>Riauka</t>
  </si>
  <si>
    <t>Aivaras</t>
  </si>
  <si>
    <t>Laurynas</t>
  </si>
  <si>
    <t>Opulskis</t>
  </si>
  <si>
    <t>L.Milikauskaitė</t>
  </si>
  <si>
    <t>Gabrielė</t>
  </si>
  <si>
    <t>Galdikaitė</t>
  </si>
  <si>
    <t>Aistė</t>
  </si>
  <si>
    <t>Nemcevičiūtė</t>
  </si>
  <si>
    <t>V.Baronienė</t>
  </si>
  <si>
    <t>A.Šilauskas,V.Murašovas</t>
  </si>
  <si>
    <t>2004-07.20</t>
  </si>
  <si>
    <t>Jokūbas</t>
  </si>
  <si>
    <t>Šemeklis</t>
  </si>
  <si>
    <t>Edvinas</t>
  </si>
  <si>
    <t>Navickas</t>
  </si>
  <si>
    <t>Mantas</t>
  </si>
  <si>
    <t>Valiušaitis</t>
  </si>
  <si>
    <t>Domantas</t>
  </si>
  <si>
    <t>Puzas</t>
  </si>
  <si>
    <t>Edvinas</t>
  </si>
  <si>
    <t>Norvaiša</t>
  </si>
  <si>
    <t>Gustas</t>
  </si>
  <si>
    <t>Gresevičius</t>
  </si>
  <si>
    <t>V.Baronienė</t>
  </si>
  <si>
    <t>N.Krakienė</t>
  </si>
  <si>
    <t>A.Pleskys</t>
  </si>
  <si>
    <t xml:space="preserve">Rutulys 
3 kg      </t>
  </si>
  <si>
    <t>4-kovė</t>
  </si>
  <si>
    <t>Vieta</t>
  </si>
  <si>
    <t xml:space="preserve">Rutulys 
4 kg     </t>
  </si>
  <si>
    <t>Jauniai</t>
  </si>
  <si>
    <t xml:space="preserve">Rutulys 
5 kg     </t>
  </si>
  <si>
    <t>60 m b/b       0.84-8.25</t>
  </si>
  <si>
    <t>60 m b/b       0.76-7.75</t>
  </si>
  <si>
    <t>V.Baronienė</t>
  </si>
  <si>
    <t>Jaunuolės</t>
  </si>
  <si>
    <t>60 m b/b
 0.76-8.50</t>
  </si>
  <si>
    <t>60 m b/b       0.91-8.80</t>
  </si>
  <si>
    <t>60 m b/b       0.99-9.14</t>
  </si>
  <si>
    <t>Jaunimas</t>
  </si>
  <si>
    <t>Vyr. teisėjas</t>
  </si>
  <si>
    <t>Alvydas Šilauskas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</si>
</sst>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\-#,##0;\-"/>
    <numFmt numFmtId="187" formatCode="#,##0.00;\-#,##0.00;\-"/>
    <numFmt numFmtId="188" formatCode="#,##0%;\-#,##0%;&quot;- &quot;"/>
    <numFmt numFmtId="189" formatCode="#,##0.0%;\-#,##0.0%;&quot;- &quot;"/>
    <numFmt numFmtId="190" formatCode="#,##0.00%;\-#,##0.00%;&quot;- &quot;"/>
    <numFmt numFmtId="191" formatCode="#,##0.0;\-#,##0.0;\-"/>
    <numFmt numFmtId="192" formatCode="_-* #,##0_-;\-* #,##0_-;_-* \-_-;_-@_-"/>
    <numFmt numFmtId="193" formatCode="_-* #,##0.00_-;\-* #,##0.00_-;_-* \-??_-;_-@_-"/>
    <numFmt numFmtId="194" formatCode="[Red]0%;[Red]\(0%\)"/>
    <numFmt numFmtId="195" formatCode="0%;\(0%\)"/>
    <numFmt numFmtId="196" formatCode="0.00\ %"/>
    <numFmt numFmtId="197" formatCode="_-&quot;IRL&quot;* #,##0_-;&quot;-IRL&quot;* #,##0_-;_-&quot;IRL&quot;* \-_-;_-@_-"/>
    <numFmt numFmtId="198" formatCode="_-&quot;IRL&quot;* #,##0.00_-;&quot;-IRL&quot;* #,##0.00_-;_-&quot;IRL&quot;* \-??_-;_-@_-"/>
    <numFmt numFmtId="199" formatCode="ss.00"/>
    <numFmt numFmtId="200" formatCode="yyyy\-mm\-dd;@"/>
    <numFmt numFmtId="201" formatCode="0.0"/>
    <numFmt numFmtId="202" formatCode="m:ss.00"/>
    <numFmt numFmtId="203" formatCode="[$-427]yyyy\ &quot;m.&quot;\ mmmm\ d\ &quot;d.&quot;"/>
    <numFmt numFmtId="204" formatCode="mmm/yyyy"/>
    <numFmt numFmtId="205" formatCode="mmm\-yyyy"/>
    <numFmt numFmtId="206" formatCode="yyyy\.mm\.dd;@"/>
    <numFmt numFmtId="207" formatCode="0.000"/>
    <numFmt numFmtId="208" formatCode="[$€-2]\ ###,000_);[Red]\([$€-2]\ ###,000\)"/>
    <numFmt numFmtId="209" formatCode="[$-409]h:mm:ss\ AM/PM"/>
    <numFmt numFmtId="210" formatCode="_-* #,##0_-;\-* #,##0_-;_-* &quot;-&quot;_-;_-@_-"/>
    <numFmt numFmtId="211" formatCode="_-* #,##0.00_-;\-* #,##0.00_-;_-* &quot;-&quot;??_-;_-@_-"/>
    <numFmt numFmtId="212" formatCode="#,##0;\-#,##0;&quot;-&quot;"/>
    <numFmt numFmtId="213" formatCode="#,##0.00;\-#,##0.00;&quot;-&quot;"/>
    <numFmt numFmtId="214" formatCode="#,##0.0;\-#,##0.0;&quot;-&quot;"/>
    <numFmt numFmtId="215" formatCode="[$-FC27]yyyy\ &quot;m.&quot;\ mmmm\ d\ &quot;d.&quot;;@"/>
    <numFmt numFmtId="216" formatCode="[m]:ss.00"/>
    <numFmt numFmtId="217" formatCode="hh:mm;@"/>
    <numFmt numFmtId="218" formatCode="\ \ @"/>
    <numFmt numFmtId="219" formatCode="\ \ \ \ @"/>
    <numFmt numFmtId="220" formatCode="_-&quot;IRL&quot;* #,##0_-;\-&quot;IRL&quot;* #,##0_-;_-&quot;IRL&quot;* &quot;-&quot;_-;_-@_-"/>
    <numFmt numFmtId="221" formatCode="_-&quot;IRL&quot;* #,##0.00_-;\-&quot;IRL&quot;* #,##0.00_-;_-&quot;IRL&quot;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 Cyr"/>
      <family val="0"/>
    </font>
    <font>
      <sz val="8"/>
      <name val="Cambria"/>
      <family val="0"/>
    </font>
    <font>
      <sz val="10"/>
      <color indexed="9"/>
      <name val="Cambria"/>
      <family val="0"/>
    </font>
    <font>
      <b/>
      <sz val="10"/>
      <name val="Cambria"/>
      <family val="0"/>
    </font>
    <font>
      <b/>
      <sz val="12"/>
      <name val="Cambria"/>
      <family val="0"/>
    </font>
    <font>
      <sz val="10"/>
      <name val="Cambria"/>
      <family val="0"/>
    </font>
    <font>
      <sz val="12"/>
      <name val="Cambria"/>
      <family val="0"/>
    </font>
    <font>
      <sz val="9"/>
      <name val="Cambria"/>
      <family val="0"/>
    </font>
    <font>
      <b/>
      <sz val="12"/>
      <color indexed="9"/>
      <name val="Cambria"/>
      <family val="0"/>
    </font>
    <font>
      <b/>
      <sz val="11"/>
      <name val="Cambria"/>
      <family val="0"/>
    </font>
    <font>
      <sz val="11"/>
      <color indexed="9"/>
      <name val="Cambria"/>
      <family val="0"/>
    </font>
    <font>
      <sz val="11"/>
      <name val="Cambria"/>
      <family val="0"/>
    </font>
    <font>
      <b/>
      <sz val="9"/>
      <name val="Cambria"/>
      <family val="0"/>
    </font>
    <font>
      <sz val="9"/>
      <color indexed="9"/>
      <name val="Cambria"/>
      <family val="0"/>
    </font>
    <font>
      <sz val="10"/>
      <color indexed="8"/>
      <name val="Times New Roman"/>
      <family val="2"/>
    </font>
    <font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86" fontId="4" fillId="0" borderId="0" applyFill="0" applyBorder="0" applyAlignment="0">
      <protection/>
    </xf>
    <xf numFmtId="212" fontId="4" fillId="0" borderId="0" applyFill="0" applyBorder="0" applyAlignment="0">
      <protection/>
    </xf>
    <xf numFmtId="187" fontId="4" fillId="0" borderId="0" applyFill="0" applyBorder="0" applyAlignment="0">
      <protection/>
    </xf>
    <xf numFmtId="213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190" fontId="4" fillId="0" borderId="0" applyFill="0" applyBorder="0" applyAlignment="0">
      <protection/>
    </xf>
    <xf numFmtId="186" fontId="4" fillId="0" borderId="0" applyFill="0" applyBorder="0" applyAlignment="0">
      <protection/>
    </xf>
    <xf numFmtId="212" fontId="4" fillId="0" borderId="0" applyFill="0" applyBorder="0" applyAlignment="0">
      <protection/>
    </xf>
    <xf numFmtId="191" fontId="4" fillId="0" borderId="0" applyFill="0" applyBorder="0" applyAlignment="0">
      <protection/>
    </xf>
    <xf numFmtId="214" fontId="4" fillId="0" borderId="0" applyFill="0" applyBorder="0" applyAlignment="0">
      <protection/>
    </xf>
    <xf numFmtId="187" fontId="4" fillId="0" borderId="0" applyFill="0" applyBorder="0" applyAlignment="0">
      <protection/>
    </xf>
    <xf numFmtId="213" fontId="4" fillId="0" borderId="0" applyFill="0" applyBorder="0" applyAlignment="0">
      <protection/>
    </xf>
    <xf numFmtId="0" fontId="5" fillId="20" borderId="4" applyNumberFormat="0" applyAlignment="0" applyProtection="0"/>
    <xf numFmtId="0" fontId="6" fillId="21" borderId="5" applyNumberFormat="0" applyAlignment="0" applyProtection="0"/>
    <xf numFmtId="186" fontId="0" fillId="0" borderId="0" applyFill="0" applyBorder="0" applyAlignment="0" applyProtection="0"/>
    <xf numFmtId="212" fontId="0" fillId="0" borderId="0" applyFont="0" applyFill="0" applyBorder="0" applyAlignment="0" applyProtection="0"/>
    <xf numFmtId="186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ill="0" applyBorder="0" applyAlignment="0" applyProtection="0"/>
    <xf numFmtId="213" fontId="0" fillId="0" borderId="0" applyFont="0" applyFill="0" applyBorder="0" applyAlignment="0" applyProtection="0"/>
    <xf numFmtId="187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4" fillId="0" borderId="0" applyFill="0" applyBorder="0" applyAlignment="0"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86" fontId="7" fillId="0" borderId="0" applyFill="0" applyBorder="0" applyAlignment="0">
      <protection/>
    </xf>
    <xf numFmtId="212" fontId="7" fillId="0" borderId="0" applyFill="0" applyBorder="0" applyAlignment="0">
      <protection/>
    </xf>
    <xf numFmtId="187" fontId="7" fillId="0" borderId="0" applyFill="0" applyBorder="0" applyAlignment="0">
      <protection/>
    </xf>
    <xf numFmtId="213" fontId="7" fillId="0" borderId="0" applyFill="0" applyBorder="0" applyAlignment="0">
      <protection/>
    </xf>
    <xf numFmtId="186" fontId="7" fillId="0" borderId="0" applyFill="0" applyBorder="0" applyAlignment="0">
      <protection/>
    </xf>
    <xf numFmtId="212" fontId="7" fillId="0" borderId="0" applyFill="0" applyBorder="0" applyAlignment="0">
      <protection/>
    </xf>
    <xf numFmtId="191" fontId="7" fillId="0" borderId="0" applyFill="0" applyBorder="0" applyAlignment="0">
      <protection/>
    </xf>
    <xf numFmtId="214" fontId="7" fillId="0" borderId="0" applyFill="0" applyBorder="0" applyAlignment="0">
      <protection/>
    </xf>
    <xf numFmtId="187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6" applyNumberFormat="0" applyAlignment="0" applyProtection="0"/>
    <xf numFmtId="0" fontId="12" fillId="0" borderId="7" applyNumberFormat="0" applyAlignment="0" applyProtection="0"/>
    <xf numFmtId="0" fontId="12" fillId="0" borderId="8">
      <alignment horizontal="left" vertical="center"/>
      <protection/>
    </xf>
    <xf numFmtId="0" fontId="12" fillId="0" borderId="9">
      <alignment horizontal="left"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4" applyNumberFormat="0" applyAlignment="0" applyProtection="0"/>
    <xf numFmtId="0" fontId="11" fillId="23" borderId="0" applyNumberFormat="0" applyBorder="0" applyAlignment="0" applyProtection="0"/>
    <xf numFmtId="10" fontId="11" fillId="24" borderId="1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3" fillId="20" borderId="11" applyNumberFormat="0" applyAlignment="0" applyProtection="0"/>
    <xf numFmtId="0" fontId="18" fillId="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19" fillId="0" borderId="0" applyFill="0" applyBorder="0" applyAlignment="0">
      <protection/>
    </xf>
    <xf numFmtId="212" fontId="19" fillId="0" borderId="0" applyFill="0" applyBorder="0" applyAlignment="0">
      <protection/>
    </xf>
    <xf numFmtId="187" fontId="19" fillId="0" borderId="0" applyFill="0" applyBorder="0" applyAlignment="0">
      <protection/>
    </xf>
    <xf numFmtId="213" fontId="19" fillId="0" borderId="0" applyFill="0" applyBorder="0" applyAlignment="0">
      <protection/>
    </xf>
    <xf numFmtId="186" fontId="19" fillId="0" borderId="0" applyFill="0" applyBorder="0" applyAlignment="0">
      <protection/>
    </xf>
    <xf numFmtId="212" fontId="19" fillId="0" borderId="0" applyFill="0" applyBorder="0" applyAlignment="0">
      <protection/>
    </xf>
    <xf numFmtId="191" fontId="19" fillId="0" borderId="0" applyFill="0" applyBorder="0" applyAlignment="0">
      <protection/>
    </xf>
    <xf numFmtId="214" fontId="19" fillId="0" borderId="0" applyFill="0" applyBorder="0" applyAlignment="0">
      <protection/>
    </xf>
    <xf numFmtId="187" fontId="19" fillId="0" borderId="0" applyFill="0" applyBorder="0" applyAlignment="0">
      <protection/>
    </xf>
    <xf numFmtId="213" fontId="19" fillId="0" borderId="0" applyFill="0" applyBorder="0" applyAlignment="0">
      <protection/>
    </xf>
    <xf numFmtId="0" fontId="20" fillId="0" borderId="12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94" fontId="22" fillId="0" borderId="0">
      <alignment/>
      <protection/>
    </xf>
    <xf numFmtId="194" fontId="22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15" fontId="0" fillId="0" borderId="0">
      <alignment/>
      <protection/>
    </xf>
    <xf numFmtId="200" fontId="1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18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173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173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194" fontId="1" fillId="0" borderId="0">
      <alignment/>
      <protection/>
    </xf>
    <xf numFmtId="216" fontId="1" fillId="0" borderId="0">
      <alignment/>
      <protection/>
    </xf>
    <xf numFmtId="194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1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1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3" applyNumberFormat="0" applyFont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13" applyNumberFormat="0" applyFont="0" applyAlignment="0" applyProtection="0"/>
    <xf numFmtId="0" fontId="25" fillId="0" borderId="0" applyNumberFormat="0" applyFill="0" applyBorder="0" applyAlignment="0" applyProtection="0"/>
    <xf numFmtId="190" fontId="0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0" fontId="0" fillId="0" borderId="0" applyFont="0" applyFill="0" applyBorder="0" applyAlignment="0" applyProtection="0"/>
    <xf numFmtId="196" fontId="0" fillId="0" borderId="0" applyFill="0" applyBorder="0" applyAlignment="0" applyProtection="0"/>
    <xf numFmtId="186" fontId="24" fillId="0" borderId="0" applyFill="0" applyBorder="0" applyAlignment="0">
      <protection/>
    </xf>
    <xf numFmtId="212" fontId="24" fillId="0" borderId="0" applyFill="0" applyBorder="0" applyAlignment="0">
      <protection/>
    </xf>
    <xf numFmtId="187" fontId="24" fillId="0" borderId="0" applyFill="0" applyBorder="0" applyAlignment="0">
      <protection/>
    </xf>
    <xf numFmtId="213" fontId="24" fillId="0" borderId="0" applyFill="0" applyBorder="0" applyAlignment="0">
      <protection/>
    </xf>
    <xf numFmtId="186" fontId="24" fillId="0" borderId="0" applyFill="0" applyBorder="0" applyAlignment="0">
      <protection/>
    </xf>
    <xf numFmtId="212" fontId="24" fillId="0" borderId="0" applyFill="0" applyBorder="0" applyAlignment="0">
      <protection/>
    </xf>
    <xf numFmtId="191" fontId="24" fillId="0" borderId="0" applyFill="0" applyBorder="0" applyAlignment="0">
      <protection/>
    </xf>
    <xf numFmtId="214" fontId="24" fillId="0" borderId="0" applyFill="0" applyBorder="0" applyAlignment="0">
      <protection/>
    </xf>
    <xf numFmtId="187" fontId="24" fillId="0" borderId="0" applyFill="0" applyBorder="0" applyAlignment="0">
      <protection/>
    </xf>
    <xf numFmtId="213" fontId="24" fillId="0" borderId="0" applyFill="0" applyBorder="0" applyAlignment="0">
      <protection/>
    </xf>
    <xf numFmtId="9" fontId="0" fillId="0" borderId="0" applyFont="0" applyFill="0" applyBorder="0" applyAlignment="0" applyProtection="0"/>
    <xf numFmtId="0" fontId="5" fillId="20" borderId="4" applyNumberFormat="0" applyAlignment="0" applyProtection="0"/>
    <xf numFmtId="0" fontId="26" fillId="0" borderId="14" applyNumberFormat="0" applyFill="0" applyAlignment="0" applyProtection="0"/>
    <xf numFmtId="0" fontId="20" fillId="0" borderId="12" applyNumberFormat="0" applyFill="0" applyAlignment="0" applyProtection="0"/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218" fontId="4" fillId="0" borderId="0" applyFill="0" applyBorder="0" applyAlignment="0">
      <protection/>
    </xf>
    <xf numFmtId="49" fontId="4" fillId="0" borderId="0" applyFill="0" applyBorder="0" applyAlignment="0">
      <protection/>
    </xf>
    <xf numFmtId="219" fontId="4" fillId="0" borderId="0" applyFill="0" applyBorder="0" applyAlignment="0">
      <protection/>
    </xf>
    <xf numFmtId="0" fontId="6" fillId="21" borderId="5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29" fillId="0" borderId="0">
      <alignment/>
      <protection/>
    </xf>
  </cellStyleXfs>
  <cellXfs count="70">
    <xf numFmtId="0" fontId="0" fillId="0" borderId="0" xfId="0" applyAlignment="1">
      <alignment/>
    </xf>
    <xf numFmtId="0" fontId="34" fillId="0" borderId="0" xfId="351" applyFont="1" applyBorder="1" applyAlignment="1">
      <alignment vertical="center"/>
      <protection/>
    </xf>
    <xf numFmtId="0" fontId="34" fillId="0" borderId="0" xfId="351" applyFont="1" applyBorder="1" applyAlignment="1">
      <alignment horizontal="center" vertical="center"/>
      <protection/>
    </xf>
    <xf numFmtId="0" fontId="33" fillId="0" borderId="0" xfId="351" applyFont="1" applyBorder="1" applyAlignment="1">
      <alignment vertical="center"/>
      <protection/>
    </xf>
    <xf numFmtId="0" fontId="35" fillId="0" borderId="0" xfId="351" applyFont="1" applyBorder="1" applyAlignment="1">
      <alignment horizontal="center" vertical="center"/>
      <protection/>
    </xf>
    <xf numFmtId="0" fontId="38" fillId="0" borderId="0" xfId="351" applyFont="1" applyBorder="1" applyAlignment="1">
      <alignment horizontal="left" vertical="center"/>
      <protection/>
    </xf>
    <xf numFmtId="199" fontId="39" fillId="0" borderId="0" xfId="351" applyNumberFormat="1" applyFont="1" applyFill="1" applyBorder="1" applyAlignment="1">
      <alignment horizontal="center" vertical="center"/>
      <protection/>
    </xf>
    <xf numFmtId="0" fontId="38" fillId="0" borderId="0" xfId="351" applyFont="1" applyBorder="1" applyAlignment="1">
      <alignment vertical="center"/>
      <protection/>
    </xf>
    <xf numFmtId="0" fontId="38" fillId="0" borderId="0" xfId="35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left" vertical="center"/>
    </xf>
    <xf numFmtId="0" fontId="40" fillId="0" borderId="0" xfId="351" applyFont="1" applyBorder="1" applyAlignment="1">
      <alignment vertical="center"/>
      <protection/>
    </xf>
    <xf numFmtId="0" fontId="40" fillId="0" borderId="0" xfId="351" applyFont="1" applyBorder="1" applyAlignment="1">
      <alignment horizontal="center" vertical="center"/>
      <protection/>
    </xf>
    <xf numFmtId="0" fontId="38" fillId="0" borderId="0" xfId="351" applyFont="1" applyBorder="1" applyAlignment="1">
      <alignment horizontal="right" vertical="center"/>
      <protection/>
    </xf>
    <xf numFmtId="0" fontId="36" fillId="0" borderId="0" xfId="351" applyFont="1" applyBorder="1" applyAlignment="1">
      <alignment vertical="center"/>
      <protection/>
    </xf>
    <xf numFmtId="0" fontId="32" fillId="0" borderId="0" xfId="351" applyFont="1" applyBorder="1" applyAlignment="1">
      <alignment horizontal="center" vertical="center"/>
      <protection/>
    </xf>
    <xf numFmtId="21" fontId="31" fillId="0" borderId="0" xfId="351" applyNumberFormat="1" applyFont="1" applyBorder="1" applyAlignment="1">
      <alignment vertical="center"/>
      <protection/>
    </xf>
    <xf numFmtId="0" fontId="36" fillId="0" borderId="0" xfId="351" applyFont="1" applyBorder="1" applyAlignment="1">
      <alignment horizontal="center" vertical="center"/>
      <protection/>
    </xf>
    <xf numFmtId="0" fontId="41" fillId="0" borderId="0" xfId="351" applyFont="1" applyBorder="1" applyAlignment="1">
      <alignment horizontal="center" vertical="center"/>
      <protection/>
    </xf>
    <xf numFmtId="0" fontId="41" fillId="0" borderId="0" xfId="351" applyFont="1" applyBorder="1" applyAlignment="1">
      <alignment horizontal="center" vertical="center" shrinkToFit="1"/>
      <protection/>
    </xf>
    <xf numFmtId="0" fontId="36" fillId="0" borderId="0" xfId="351" applyFont="1" applyBorder="1" applyAlignment="1">
      <alignment horizontal="center" vertical="center" shrinkToFit="1"/>
      <protection/>
    </xf>
    <xf numFmtId="21" fontId="42" fillId="0" borderId="0" xfId="351" applyNumberFormat="1" applyFont="1" applyBorder="1" applyAlignment="1">
      <alignment vertical="center"/>
      <protection/>
    </xf>
    <xf numFmtId="0" fontId="41" fillId="0" borderId="0" xfId="351" applyFont="1" applyBorder="1" applyAlignment="1">
      <alignment horizontal="left" vertical="center" shrinkToFit="1"/>
      <protection/>
    </xf>
    <xf numFmtId="0" fontId="36" fillId="0" borderId="0" xfId="351" applyFont="1" applyBorder="1" applyAlignment="1">
      <alignment horizontal="left" vertical="center" shrinkToFit="1"/>
      <protection/>
    </xf>
    <xf numFmtId="0" fontId="33" fillId="0" borderId="0" xfId="865" applyFont="1" applyBorder="1" applyAlignment="1">
      <alignment horizontal="center" vertical="center"/>
      <protection/>
    </xf>
    <xf numFmtId="0" fontId="35" fillId="0" borderId="15" xfId="358" applyFont="1" applyBorder="1" applyAlignment="1">
      <alignment horizontal="right" vertical="center"/>
      <protection/>
    </xf>
    <xf numFmtId="0" fontId="33" fillId="0" borderId="16" xfId="358" applyFont="1" applyBorder="1" applyAlignment="1">
      <alignment vertical="center"/>
      <protection/>
    </xf>
    <xf numFmtId="49" fontId="34" fillId="0" borderId="16" xfId="866" applyNumberFormat="1" applyFont="1" applyBorder="1" applyAlignment="1">
      <alignment horizontal="center" vertical="center"/>
      <protection/>
    </xf>
    <xf numFmtId="2" fontId="35" fillId="0" borderId="16" xfId="0" applyNumberFormat="1" applyFont="1" applyBorder="1" applyAlignment="1">
      <alignment horizontal="center" vertical="center"/>
    </xf>
    <xf numFmtId="1" fontId="33" fillId="0" borderId="16" xfId="358" applyNumberFormat="1" applyFont="1" applyBorder="1" applyAlignment="1">
      <alignment horizontal="center" vertical="center"/>
      <protection/>
    </xf>
    <xf numFmtId="0" fontId="36" fillId="0" borderId="17" xfId="351" applyFont="1" applyBorder="1" applyAlignment="1">
      <alignment vertical="center" shrinkToFit="1"/>
      <protection/>
    </xf>
    <xf numFmtId="200" fontId="36" fillId="0" borderId="18" xfId="358" applyNumberFormat="1" applyFont="1" applyBorder="1" applyAlignment="1">
      <alignment horizontal="right" vertical="center"/>
      <protection/>
    </xf>
    <xf numFmtId="0" fontId="36" fillId="0" borderId="19" xfId="358" applyFont="1" applyBorder="1" applyAlignment="1">
      <alignment vertical="center"/>
      <protection/>
    </xf>
    <xf numFmtId="49" fontId="34" fillId="0" borderId="19" xfId="866" applyNumberFormat="1" applyFont="1" applyBorder="1" applyAlignment="1">
      <alignment horizontal="center" vertical="center"/>
      <protection/>
    </xf>
    <xf numFmtId="0" fontId="33" fillId="0" borderId="19" xfId="0" applyFont="1" applyBorder="1" applyAlignment="1">
      <alignment horizontal="center" vertical="center"/>
    </xf>
    <xf numFmtId="1" fontId="37" fillId="0" borderId="19" xfId="358" applyNumberFormat="1" applyFont="1" applyBorder="1" applyAlignment="1">
      <alignment horizontal="center" vertical="center"/>
      <protection/>
    </xf>
    <xf numFmtId="0" fontId="36" fillId="0" borderId="20" xfId="351" applyFont="1" applyBorder="1" applyAlignment="1">
      <alignment vertical="center" shrinkToFit="1"/>
      <protection/>
    </xf>
    <xf numFmtId="0" fontId="35" fillId="0" borderId="16" xfId="358" applyFont="1" applyBorder="1" applyAlignment="1">
      <alignment horizontal="right" vertical="center"/>
      <protection/>
    </xf>
    <xf numFmtId="200" fontId="36" fillId="0" borderId="19" xfId="358" applyNumberFormat="1" applyFont="1" applyBorder="1" applyAlignment="1">
      <alignment horizontal="right" vertical="center"/>
      <protection/>
    </xf>
    <xf numFmtId="0" fontId="36" fillId="0" borderId="17" xfId="0" applyFont="1" applyBorder="1" applyAlignment="1">
      <alignment horizontal="left" vertical="center" shrinkToFit="1"/>
    </xf>
    <xf numFmtId="0" fontId="41" fillId="0" borderId="16" xfId="0" applyFont="1" applyBorder="1" applyAlignment="1">
      <alignment horizontal="right" vertical="center"/>
    </xf>
    <xf numFmtId="0" fontId="41" fillId="0" borderId="16" xfId="0" applyFont="1" applyBorder="1" applyAlignment="1">
      <alignment horizontal="left" vertical="center"/>
    </xf>
    <xf numFmtId="0" fontId="36" fillId="0" borderId="19" xfId="0" applyFont="1" applyBorder="1" applyAlignment="1">
      <alignment horizontal="right" vertical="center"/>
    </xf>
    <xf numFmtId="0" fontId="36" fillId="0" borderId="19" xfId="0" applyFont="1" applyBorder="1" applyAlignment="1">
      <alignment horizontal="left" vertical="center"/>
    </xf>
    <xf numFmtId="0" fontId="36" fillId="0" borderId="17" xfId="351" applyFont="1" applyBorder="1" applyAlignment="1">
      <alignment horizontal="left" vertical="center" shrinkToFit="1"/>
      <protection/>
    </xf>
    <xf numFmtId="0" fontId="36" fillId="0" borderId="20" xfId="351" applyFont="1" applyBorder="1" applyAlignment="1">
      <alignment horizontal="left" vertical="center" shrinkToFit="1"/>
      <protection/>
    </xf>
    <xf numFmtId="49" fontId="36" fillId="0" borderId="16" xfId="866" applyNumberFormat="1" applyFont="1" applyBorder="1" applyAlignment="1">
      <alignment horizontal="center" vertical="center"/>
      <protection/>
    </xf>
    <xf numFmtId="49" fontId="36" fillId="0" borderId="19" xfId="866" applyNumberFormat="1" applyFont="1" applyBorder="1" applyAlignment="1">
      <alignment horizontal="center" vertical="center"/>
      <protection/>
    </xf>
    <xf numFmtId="0" fontId="33" fillId="0" borderId="19" xfId="0" applyFont="1" applyFill="1" applyBorder="1" applyAlignment="1">
      <alignment horizontal="center" vertical="center"/>
    </xf>
    <xf numFmtId="0" fontId="38" fillId="0" borderId="0" xfId="351" applyFont="1" applyBorder="1" applyAlignment="1">
      <alignment horizontal="right" vertical="center"/>
      <protection/>
    </xf>
    <xf numFmtId="0" fontId="34" fillId="0" borderId="0" xfId="351" applyFont="1" applyBorder="1" applyAlignment="1">
      <alignment horizontal="center" vertical="center"/>
      <protection/>
    </xf>
    <xf numFmtId="0" fontId="32" fillId="0" borderId="0" xfId="351" applyFont="1" applyBorder="1" applyAlignment="1">
      <alignment vertical="center"/>
      <protection/>
    </xf>
    <xf numFmtId="0" fontId="41" fillId="0" borderId="21" xfId="358" applyFont="1" applyBorder="1" applyAlignment="1">
      <alignment horizontal="center" vertical="center"/>
      <protection/>
    </xf>
    <xf numFmtId="0" fontId="41" fillId="0" borderId="22" xfId="358" applyFont="1" applyBorder="1" applyAlignment="1">
      <alignment horizontal="center" vertical="center"/>
      <protection/>
    </xf>
    <xf numFmtId="0" fontId="33" fillId="0" borderId="0" xfId="865" applyFont="1" applyBorder="1" applyAlignment="1">
      <alignment horizontal="center" vertical="center"/>
      <protection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2" fillId="0" borderId="16" xfId="351" applyFont="1" applyBorder="1" applyAlignment="1">
      <alignment vertical="center"/>
      <protection/>
    </xf>
    <xf numFmtId="0" fontId="32" fillId="0" borderId="19" xfId="0" applyFont="1" applyBorder="1" applyAlignment="1">
      <alignment vertical="center"/>
    </xf>
    <xf numFmtId="0" fontId="41" fillId="0" borderId="16" xfId="351" applyFont="1" applyBorder="1" applyAlignment="1">
      <alignment horizontal="center" vertical="center" wrapText="1"/>
      <protection/>
    </xf>
    <xf numFmtId="0" fontId="41" fillId="0" borderId="19" xfId="351" applyFont="1" applyBorder="1" applyAlignment="1">
      <alignment horizontal="center" vertical="center"/>
      <protection/>
    </xf>
    <xf numFmtId="0" fontId="41" fillId="0" borderId="16" xfId="351" applyFont="1" applyBorder="1" applyAlignment="1">
      <alignment horizontal="center" vertical="center"/>
      <protection/>
    </xf>
    <xf numFmtId="0" fontId="41" fillId="0" borderId="17" xfId="351" applyFont="1" applyBorder="1" applyAlignment="1">
      <alignment horizontal="left" vertical="center" shrinkToFit="1"/>
      <protection/>
    </xf>
    <xf numFmtId="0" fontId="41" fillId="0" borderId="20" xfId="351" applyFont="1" applyBorder="1" applyAlignment="1">
      <alignment horizontal="left" vertical="center" shrinkToFit="1"/>
      <protection/>
    </xf>
    <xf numFmtId="0" fontId="41" fillId="0" borderId="19" xfId="351" applyFont="1" applyBorder="1" applyAlignment="1">
      <alignment horizontal="center" vertical="center" wrapText="1"/>
      <protection/>
    </xf>
    <xf numFmtId="0" fontId="38" fillId="0" borderId="0" xfId="865" applyFont="1" applyBorder="1" applyAlignment="1">
      <alignment horizontal="center" vertical="center"/>
      <protection/>
    </xf>
    <xf numFmtId="0" fontId="41" fillId="0" borderId="16" xfId="351" applyFont="1" applyBorder="1" applyAlignment="1">
      <alignment horizontal="center" vertical="center" wrapText="1"/>
      <protection/>
    </xf>
    <xf numFmtId="0" fontId="41" fillId="0" borderId="1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351" applyFont="1" applyBorder="1" applyAlignment="1">
      <alignment vertical="center"/>
      <protection/>
    </xf>
    <xf numFmtId="0" fontId="41" fillId="0" borderId="19" xfId="0" applyFont="1" applyBorder="1" applyAlignment="1">
      <alignment vertical="center"/>
    </xf>
  </cellXfs>
  <cellStyles count="89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 Currency (0)" xfId="65"/>
    <cellStyle name="Calc Currency (0) 2" xfId="66"/>
    <cellStyle name="Calc Currency (2)" xfId="67"/>
    <cellStyle name="Calc Currency (2) 2" xfId="68"/>
    <cellStyle name="Calc Percent (0)" xfId="69"/>
    <cellStyle name="Calc Percent (1)" xfId="70"/>
    <cellStyle name="Calc Percent (2)" xfId="71"/>
    <cellStyle name="Calc Units (0)" xfId="72"/>
    <cellStyle name="Calc Units (0) 2" xfId="73"/>
    <cellStyle name="Calc Units (1)" xfId="74"/>
    <cellStyle name="Calc Units (1) 2" xfId="75"/>
    <cellStyle name="Calc Units (2)" xfId="76"/>
    <cellStyle name="Calc Units (2) 2" xfId="77"/>
    <cellStyle name="Calculation" xfId="78"/>
    <cellStyle name="Check Cell" xfId="79"/>
    <cellStyle name="Comma [00]" xfId="80"/>
    <cellStyle name="Comma [00] 2" xfId="81"/>
    <cellStyle name="Comma [00] 3" xfId="82"/>
    <cellStyle name="Comma 10" xfId="83"/>
    <cellStyle name="Comma 11" xfId="84"/>
    <cellStyle name="Comma 12" xfId="85"/>
    <cellStyle name="Comma 13" xfId="86"/>
    <cellStyle name="Comma 14" xfId="87"/>
    <cellStyle name="Comma 15" xfId="88"/>
    <cellStyle name="Comma 16" xfId="89"/>
    <cellStyle name="Comma 17" xfId="90"/>
    <cellStyle name="Comma 18" xfId="91"/>
    <cellStyle name="Comma 19" xfId="92"/>
    <cellStyle name="Comma 2" xfId="93"/>
    <cellStyle name="Comma 2 2" xfId="94"/>
    <cellStyle name="Comma 2 3" xfId="95"/>
    <cellStyle name="Comma 2_DALYVIAI" xfId="96"/>
    <cellStyle name="Comma 20" xfId="97"/>
    <cellStyle name="Comma 21" xfId="98"/>
    <cellStyle name="Comma 22" xfId="99"/>
    <cellStyle name="Comma 23" xfId="100"/>
    <cellStyle name="Comma 24" xfId="101"/>
    <cellStyle name="Comma 25" xfId="102"/>
    <cellStyle name="Comma 26" xfId="103"/>
    <cellStyle name="Comma 27" xfId="104"/>
    <cellStyle name="Comma 28" xfId="105"/>
    <cellStyle name="Comma 29" xfId="106"/>
    <cellStyle name="Comma 3" xfId="107"/>
    <cellStyle name="Comma 30" xfId="108"/>
    <cellStyle name="Comma 30 2" xfId="109"/>
    <cellStyle name="Comma 30 3" xfId="110"/>
    <cellStyle name="Comma 31" xfId="111"/>
    <cellStyle name="Comma 32" xfId="112"/>
    <cellStyle name="Comma 33" xfId="113"/>
    <cellStyle name="Comma 34" xfId="114"/>
    <cellStyle name="Comma 35" xfId="115"/>
    <cellStyle name="Comma 4" xfId="116"/>
    <cellStyle name="Comma 5" xfId="117"/>
    <cellStyle name="Comma 6" xfId="118"/>
    <cellStyle name="Comma 7" xfId="119"/>
    <cellStyle name="Comma 8" xfId="120"/>
    <cellStyle name="Comma 9" xfId="121"/>
    <cellStyle name="Currency [00]" xfId="122"/>
    <cellStyle name="Currency [00] 2" xfId="123"/>
    <cellStyle name="Currency [00] 3" xfId="124"/>
    <cellStyle name="Currency 2" xfId="125"/>
    <cellStyle name="Currency 2 2" xfId="126"/>
    <cellStyle name="Date Short" xfId="127"/>
    <cellStyle name="Dziesiętny [0]_PLDT" xfId="128"/>
    <cellStyle name="Dziesiętny_PLDT" xfId="129"/>
    <cellStyle name="Enter Currency (0)" xfId="130"/>
    <cellStyle name="Enter Currency (0) 2" xfId="131"/>
    <cellStyle name="Enter Currency (2)" xfId="132"/>
    <cellStyle name="Enter Currency (2) 2" xfId="133"/>
    <cellStyle name="Enter Units (0)" xfId="134"/>
    <cellStyle name="Enter Units (0) 2" xfId="135"/>
    <cellStyle name="Enter Units (1)" xfId="136"/>
    <cellStyle name="Enter Units (1) 2" xfId="137"/>
    <cellStyle name="Enter Units (2)" xfId="138"/>
    <cellStyle name="Enter Units (2) 2" xfId="139"/>
    <cellStyle name="Geras" xfId="140"/>
    <cellStyle name="Grey" xfId="141"/>
    <cellStyle name="Grey 2" xfId="142"/>
    <cellStyle name="Header1" xfId="143"/>
    <cellStyle name="Header1 2" xfId="144"/>
    <cellStyle name="Header2" xfId="145"/>
    <cellStyle name="Header2 2" xfId="146"/>
    <cellStyle name="Hiperłącze" xfId="147"/>
    <cellStyle name="Hiperłącze 2" xfId="148"/>
    <cellStyle name="Hyperlink" xfId="149"/>
    <cellStyle name="Input" xfId="150"/>
    <cellStyle name="Input [yellow]" xfId="151"/>
    <cellStyle name="Input [yellow] 2" xfId="152"/>
    <cellStyle name="Įprastas 2" xfId="153"/>
    <cellStyle name="Įprastas 2 2" xfId="154"/>
    <cellStyle name="Įprastas 3" xfId="155"/>
    <cellStyle name="Įprastas 4" xfId="156"/>
    <cellStyle name="Įspėjimo tekstas" xfId="157"/>
    <cellStyle name="Išvestis" xfId="158"/>
    <cellStyle name="Įvestis" xfId="159"/>
    <cellStyle name="Comma" xfId="160"/>
    <cellStyle name="Comma [0]" xfId="161"/>
    <cellStyle name="Link Currency (0)" xfId="162"/>
    <cellStyle name="Link Currency (0) 2" xfId="163"/>
    <cellStyle name="Link Currency (2)" xfId="164"/>
    <cellStyle name="Link Currency (2) 2" xfId="165"/>
    <cellStyle name="Link Units (0)" xfId="166"/>
    <cellStyle name="Link Units (0) 2" xfId="167"/>
    <cellStyle name="Link Units (1)" xfId="168"/>
    <cellStyle name="Link Units (1) 2" xfId="169"/>
    <cellStyle name="Link Units (2)" xfId="170"/>
    <cellStyle name="Link Units (2) 2" xfId="171"/>
    <cellStyle name="Linked Cell" xfId="172"/>
    <cellStyle name="Neutral" xfId="173"/>
    <cellStyle name="Neutralus" xfId="174"/>
    <cellStyle name="Normal - Style1" xfId="175"/>
    <cellStyle name="Normal - Style1 2" xfId="176"/>
    <cellStyle name="Normal 10" xfId="177"/>
    <cellStyle name="Normal 10 2" xfId="178"/>
    <cellStyle name="Normal 10 2 2" xfId="179"/>
    <cellStyle name="Normal 10 2 2 2" xfId="180"/>
    <cellStyle name="Normal 10 2 2 3" xfId="181"/>
    <cellStyle name="Normal 10 2 2 4" xfId="182"/>
    <cellStyle name="Normal 10 2 2_DALYVIAI" xfId="183"/>
    <cellStyle name="Normal 10 2 3" xfId="184"/>
    <cellStyle name="Normal 10 2 4" xfId="185"/>
    <cellStyle name="Normal 10 2 5" xfId="186"/>
    <cellStyle name="Normal 10 2_DALYVIAI" xfId="187"/>
    <cellStyle name="Normal 10 3" xfId="188"/>
    <cellStyle name="Normal 10 3 2" xfId="189"/>
    <cellStyle name="Normal 10 3 3" xfId="190"/>
    <cellStyle name="Normal 10 3 4" xfId="191"/>
    <cellStyle name="Normal 10 3_DALYVIAI" xfId="192"/>
    <cellStyle name="Normal 10 4" xfId="193"/>
    <cellStyle name="Normal 10 5" xfId="194"/>
    <cellStyle name="Normal 10 5 2" xfId="195"/>
    <cellStyle name="Normal 10 5 3" xfId="196"/>
    <cellStyle name="Normal 10 5 4" xfId="197"/>
    <cellStyle name="Normal 10 5_DALYVIAI" xfId="198"/>
    <cellStyle name="Normal 10 6" xfId="199"/>
    <cellStyle name="Normal 10 7" xfId="200"/>
    <cellStyle name="Normal 10_DALYVIAI" xfId="201"/>
    <cellStyle name="Normal 11" xfId="202"/>
    <cellStyle name="Normal 11 2" xfId="203"/>
    <cellStyle name="Normal 11 2 2" xfId="204"/>
    <cellStyle name="Normal 11 2 3" xfId="205"/>
    <cellStyle name="Normal 11 2 4" xfId="206"/>
    <cellStyle name="Normal 11 2_DALYVIAI" xfId="207"/>
    <cellStyle name="Normal 11 3" xfId="208"/>
    <cellStyle name="Normal 11 3 2" xfId="209"/>
    <cellStyle name="Normal 11 3 3" xfId="210"/>
    <cellStyle name="Normal 11 3 4" xfId="211"/>
    <cellStyle name="Normal 11 3_DALYVIAI" xfId="212"/>
    <cellStyle name="Normal 11 4" xfId="213"/>
    <cellStyle name="Normal 11 5" xfId="214"/>
    <cellStyle name="Normal 11 5 2" xfId="215"/>
    <cellStyle name="Normal 11 5 3" xfId="216"/>
    <cellStyle name="Normal 11 5 4" xfId="217"/>
    <cellStyle name="Normal 11 5_DALYVIAI" xfId="218"/>
    <cellStyle name="Normal 11 6" xfId="219"/>
    <cellStyle name="Normal 11 7" xfId="220"/>
    <cellStyle name="Normal 11_DALYVIAI" xfId="221"/>
    <cellStyle name="Normal 12" xfId="222"/>
    <cellStyle name="Normal 12 2" xfId="223"/>
    <cellStyle name="Normal 12 2 2" xfId="224"/>
    <cellStyle name="Normal 12 2 3" xfId="225"/>
    <cellStyle name="Normal 12 2 4" xfId="226"/>
    <cellStyle name="Normal 12 2_DALYVIAI" xfId="227"/>
    <cellStyle name="Normal 12 3" xfId="228"/>
    <cellStyle name="Normal 12 4" xfId="229"/>
    <cellStyle name="Normal 12 4 2" xfId="230"/>
    <cellStyle name="Normal 12 4 3" xfId="231"/>
    <cellStyle name="Normal 12 4 4" xfId="232"/>
    <cellStyle name="Normal 12 4_DALYVIAI" xfId="233"/>
    <cellStyle name="Normal 12 5" xfId="234"/>
    <cellStyle name="Normal 12 6" xfId="235"/>
    <cellStyle name="Normal 12_DALYVIAI" xfId="236"/>
    <cellStyle name="Normal 13" xfId="237"/>
    <cellStyle name="Normal 13 2" xfId="238"/>
    <cellStyle name="Normal 13 2 2" xfId="239"/>
    <cellStyle name="Normal 13 2 2 2" xfId="240"/>
    <cellStyle name="Normal 13 2 2 3" xfId="241"/>
    <cellStyle name="Normal 13 2 2 4" xfId="242"/>
    <cellStyle name="Normal 13 2 2_DALYVIAI" xfId="243"/>
    <cellStyle name="Normal 13 2 3" xfId="244"/>
    <cellStyle name="Normal 13 2 4" xfId="245"/>
    <cellStyle name="Normal 13 2 5" xfId="246"/>
    <cellStyle name="Normal 13 2_DALYVIAI" xfId="247"/>
    <cellStyle name="Normal 13 3" xfId="248"/>
    <cellStyle name="Normal 13 3 2" xfId="249"/>
    <cellStyle name="Normal 13 3 3" xfId="250"/>
    <cellStyle name="Normal 13 3 4" xfId="251"/>
    <cellStyle name="Normal 13 3_DALYVIAI" xfId="252"/>
    <cellStyle name="Normal 13 4" xfId="253"/>
    <cellStyle name="Normal 13 5" xfId="254"/>
    <cellStyle name="Normal 13_1500 V" xfId="255"/>
    <cellStyle name="Normal 14" xfId="256"/>
    <cellStyle name="Normal 14 2" xfId="257"/>
    <cellStyle name="Normal 14 2 2" xfId="258"/>
    <cellStyle name="Normal 14 2 2 2" xfId="259"/>
    <cellStyle name="Normal 14 2 2 3" xfId="260"/>
    <cellStyle name="Normal 14 2 2 4" xfId="261"/>
    <cellStyle name="Normal 14 2 2_DALYVIAI" xfId="262"/>
    <cellStyle name="Normal 14 2 3" xfId="263"/>
    <cellStyle name="Normal 14 2 4" xfId="264"/>
    <cellStyle name="Normal 14 2 5" xfId="265"/>
    <cellStyle name="Normal 14 2_DALYVIAI" xfId="266"/>
    <cellStyle name="Normal 14 3" xfId="267"/>
    <cellStyle name="Normal 14 3 2" xfId="268"/>
    <cellStyle name="Normal 14 3 3" xfId="269"/>
    <cellStyle name="Normal 14 3 4" xfId="270"/>
    <cellStyle name="Normal 14 3_DALYVIAI" xfId="271"/>
    <cellStyle name="Normal 14 4" xfId="272"/>
    <cellStyle name="Normal 14 5" xfId="273"/>
    <cellStyle name="Normal 14_DALYVIAI" xfId="274"/>
    <cellStyle name="Normal 15" xfId="275"/>
    <cellStyle name="Normal 15 2" xfId="276"/>
    <cellStyle name="Normal 15 2 2" xfId="277"/>
    <cellStyle name="Normal 15 2 3" xfId="278"/>
    <cellStyle name="Normal 15 2 4" xfId="279"/>
    <cellStyle name="Normal 15 2_DALYVIAI" xfId="280"/>
    <cellStyle name="Normal 15 3" xfId="281"/>
    <cellStyle name="Normal 15 4" xfId="282"/>
    <cellStyle name="Normal 15 4 2" xfId="283"/>
    <cellStyle name="Normal 15 4 3" xfId="284"/>
    <cellStyle name="Normal 15 4 4" xfId="285"/>
    <cellStyle name="Normal 15 4_DALYVIAI" xfId="286"/>
    <cellStyle name="Normal 15 5" xfId="287"/>
    <cellStyle name="Normal 15 6" xfId="288"/>
    <cellStyle name="Normal 15_DALYVIAI" xfId="289"/>
    <cellStyle name="Normal 16" xfId="290"/>
    <cellStyle name="Normal 16 2" xfId="291"/>
    <cellStyle name="Normal 16 2 2" xfId="292"/>
    <cellStyle name="Normal 16 2 3" xfId="293"/>
    <cellStyle name="Normal 16 2 4" xfId="294"/>
    <cellStyle name="Normal 16 2_DALYVIAI" xfId="295"/>
    <cellStyle name="Normal 16 3" xfId="296"/>
    <cellStyle name="Normal 16_DALYVIAI" xfId="297"/>
    <cellStyle name="Normal 17" xfId="298"/>
    <cellStyle name="Normal 17 2" xfId="299"/>
    <cellStyle name="Normal 17 2 2" xfId="300"/>
    <cellStyle name="Normal 17 2 3" xfId="301"/>
    <cellStyle name="Normal 17 2 4" xfId="302"/>
    <cellStyle name="Normal 17 2_DALYVIAI" xfId="303"/>
    <cellStyle name="Normal 17 3" xfId="304"/>
    <cellStyle name="Normal 17 4" xfId="305"/>
    <cellStyle name="Normal 17 4 2" xfId="306"/>
    <cellStyle name="Normal 17 4 3" xfId="307"/>
    <cellStyle name="Normal 17 4 4" xfId="308"/>
    <cellStyle name="Normal 17 4_DALYVIAI" xfId="309"/>
    <cellStyle name="Normal 17 5" xfId="310"/>
    <cellStyle name="Normal 17 6" xfId="311"/>
    <cellStyle name="Normal 17_DALYVIAI" xfId="312"/>
    <cellStyle name="Normal 18" xfId="313"/>
    <cellStyle name="Normal 18 2" xfId="314"/>
    <cellStyle name="Normal 18 2 2" xfId="315"/>
    <cellStyle name="Normal 18 2 2 2" xfId="316"/>
    <cellStyle name="Normal 18 2 2 3" xfId="317"/>
    <cellStyle name="Normal 18 2 2 4" xfId="318"/>
    <cellStyle name="Normal 18 2 2_DALYVIAI" xfId="319"/>
    <cellStyle name="Normal 18 2 3" xfId="320"/>
    <cellStyle name="Normal 18 2 4" xfId="321"/>
    <cellStyle name="Normal 18 2 5" xfId="322"/>
    <cellStyle name="Normal 18 2_DALYVIAI" xfId="323"/>
    <cellStyle name="Normal 18 3" xfId="324"/>
    <cellStyle name="Normal 18 3 2" xfId="325"/>
    <cellStyle name="Normal 18 3 3" xfId="326"/>
    <cellStyle name="Normal 18 3 4" xfId="327"/>
    <cellStyle name="Normal 18 3_DALYVIAI" xfId="328"/>
    <cellStyle name="Normal 18 4" xfId="329"/>
    <cellStyle name="Normal 18 5" xfId="330"/>
    <cellStyle name="Normal 18_DALYVIAI" xfId="331"/>
    <cellStyle name="Normal 19" xfId="332"/>
    <cellStyle name="Normal 19 2" xfId="333"/>
    <cellStyle name="Normal 19 2 2" xfId="334"/>
    <cellStyle name="Normal 19 2 2 2" xfId="335"/>
    <cellStyle name="Normal 19 2 2 3" xfId="336"/>
    <cellStyle name="Normal 19 2 2 4" xfId="337"/>
    <cellStyle name="Normal 19 2 2_DALYVIAI" xfId="338"/>
    <cellStyle name="Normal 19 2 3" xfId="339"/>
    <cellStyle name="Normal 19 2 4" xfId="340"/>
    <cellStyle name="Normal 19 2 5" xfId="341"/>
    <cellStyle name="Normal 19 2_DALYVIAI" xfId="342"/>
    <cellStyle name="Normal 19 3" xfId="343"/>
    <cellStyle name="Normal 19 3 2" xfId="344"/>
    <cellStyle name="Normal 19 3 3" xfId="345"/>
    <cellStyle name="Normal 19 3 4" xfId="346"/>
    <cellStyle name="Normal 19 3_DALYVIAI" xfId="347"/>
    <cellStyle name="Normal 19 4" xfId="348"/>
    <cellStyle name="Normal 19 5" xfId="349"/>
    <cellStyle name="Normal 19_DALYVIAI" xfId="350"/>
    <cellStyle name="Normal 2" xfId="351"/>
    <cellStyle name="Normal 2 10" xfId="352"/>
    <cellStyle name="Normal 2 2" xfId="353"/>
    <cellStyle name="Normal 2 2 10" xfId="354"/>
    <cellStyle name="Normal 2 2 10 2" xfId="355"/>
    <cellStyle name="Normal 2 2 10 3" xfId="356"/>
    <cellStyle name="Normal 2 2 10 4" xfId="357"/>
    <cellStyle name="Normal 2 2 10_aukstis" xfId="358"/>
    <cellStyle name="Normal 2 2 11" xfId="359"/>
    <cellStyle name="Normal 2 2 12" xfId="360"/>
    <cellStyle name="Normal 2 2 2" xfId="361"/>
    <cellStyle name="Normal 2 2 2 2" xfId="362"/>
    <cellStyle name="Normal 2 2 2 2 2" xfId="363"/>
    <cellStyle name="Normal 2 2 2 2 3" xfId="364"/>
    <cellStyle name="Normal 2 2 2 2 4" xfId="365"/>
    <cellStyle name="Normal 2 2 2 2 5" xfId="366"/>
    <cellStyle name="Normal 2 2 2 2 5 2" xfId="367"/>
    <cellStyle name="Normal 2 2 2 2 5 3" xfId="368"/>
    <cellStyle name="Normal 2 2 2 3" xfId="369"/>
    <cellStyle name="Normal 2 2 2 4" xfId="370"/>
    <cellStyle name="Normal 2 2 2 4 2" xfId="371"/>
    <cellStyle name="Normal 2 2 2 4 3" xfId="372"/>
    <cellStyle name="Normal 2 2 2 4 4" xfId="373"/>
    <cellStyle name="Normal 2 2 2 4_DALYVIAI" xfId="374"/>
    <cellStyle name="Normal 2 2 2 5" xfId="375"/>
    <cellStyle name="Normal 2 2 2 6" xfId="376"/>
    <cellStyle name="Normal 2 2 2_DALYVIAI" xfId="377"/>
    <cellStyle name="Normal 2 2 3" xfId="378"/>
    <cellStyle name="Normal 2 2 3 10" xfId="379"/>
    <cellStyle name="Normal 2 2 3 2" xfId="380"/>
    <cellStyle name="Normal 2 2 3 2 2" xfId="381"/>
    <cellStyle name="Normal 2 2 3 2 2 2" xfId="382"/>
    <cellStyle name="Normal 2 2 3 2 2 2 2" xfId="383"/>
    <cellStyle name="Normal 2 2 3 2 2 2 3" xfId="384"/>
    <cellStyle name="Normal 2 2 3 2 2 2 4" xfId="385"/>
    <cellStyle name="Normal 2 2 3 2 2 2_DALYVIAI" xfId="386"/>
    <cellStyle name="Normal 2 2 3 2 2 3" xfId="387"/>
    <cellStyle name="Normal 2 2 3 2 2 3 2" xfId="388"/>
    <cellStyle name="Normal 2 2 3 2 2 3 3" xfId="389"/>
    <cellStyle name="Normal 2 2 3 2 2 3 4" xfId="390"/>
    <cellStyle name="Normal 2 2 3 2 2 3_DALYVIAI" xfId="391"/>
    <cellStyle name="Normal 2 2 3 2 2 4" xfId="392"/>
    <cellStyle name="Normal 2 2 3 2 2 4 2" xfId="393"/>
    <cellStyle name="Normal 2 2 3 2 2 4 3" xfId="394"/>
    <cellStyle name="Normal 2 2 3 2 2 4 4" xfId="395"/>
    <cellStyle name="Normal 2 2 3 2 2 4_DALYVIAI" xfId="396"/>
    <cellStyle name="Normal 2 2 3 2 2 5" xfId="397"/>
    <cellStyle name="Normal 2 2 3 2 2 5 2" xfId="398"/>
    <cellStyle name="Normal 2 2 3 2 2 5 3" xfId="399"/>
    <cellStyle name="Normal 2 2 3 2 2 5 4" xfId="400"/>
    <cellStyle name="Normal 2 2 3 2 2 5_DALYVIAI" xfId="401"/>
    <cellStyle name="Normal 2 2 3 2 2 6" xfId="402"/>
    <cellStyle name="Normal 2 2 3 2 2 7" xfId="403"/>
    <cellStyle name="Normal 2 2 3 2 2 8" xfId="404"/>
    <cellStyle name="Normal 2 2 3 2 2_DALYVIAI" xfId="405"/>
    <cellStyle name="Normal 2 2 3 2 3" xfId="406"/>
    <cellStyle name="Normal 2 2 3 2 4" xfId="407"/>
    <cellStyle name="Normal 2 2 3 2 5" xfId="408"/>
    <cellStyle name="Normal 2 2 3 2_DALYVIAI" xfId="409"/>
    <cellStyle name="Normal 2 2 3 3" xfId="410"/>
    <cellStyle name="Normal 2 2 3 3 2" xfId="411"/>
    <cellStyle name="Normal 2 2 3 3 2 2" xfId="412"/>
    <cellStyle name="Normal 2 2 3 3 2 3" xfId="413"/>
    <cellStyle name="Normal 2 2 3 3 2 4" xfId="414"/>
    <cellStyle name="Normal 2 2 3 3 2_DALYVIAI" xfId="415"/>
    <cellStyle name="Normal 2 2 3 3 3" xfId="416"/>
    <cellStyle name="Normal 2 2 3 3 3 2" xfId="417"/>
    <cellStyle name="Normal 2 2 3 3 3 3" xfId="418"/>
    <cellStyle name="Normal 2 2 3 3 3 4" xfId="419"/>
    <cellStyle name="Normal 2 2 3 3 3_DALYVIAI" xfId="420"/>
    <cellStyle name="Normal 2 2 3 3 4" xfId="421"/>
    <cellStyle name="Normal 2 2 3 3 5" xfId="422"/>
    <cellStyle name="Normal 2 2 3 3 6" xfId="423"/>
    <cellStyle name="Normal 2 2 3 3 7" xfId="424"/>
    <cellStyle name="Normal 2 2 3 3_DALYVIAI" xfId="425"/>
    <cellStyle name="Normal 2 2 3 4" xfId="426"/>
    <cellStyle name="Normal 2 2 3 4 2" xfId="427"/>
    <cellStyle name="Normal 2 2 3 4 2 2" xfId="428"/>
    <cellStyle name="Normal 2 2 3 4 2 2 2" xfId="429"/>
    <cellStyle name="Normal 2 2 3 4 2 2 3" xfId="430"/>
    <cellStyle name="Normal 2 2 3 4 2 2 4" xfId="431"/>
    <cellStyle name="Normal 2 2 3 4 2 2_DALYVIAI" xfId="432"/>
    <cellStyle name="Normal 2 2 3 4 2 3" xfId="433"/>
    <cellStyle name="Normal 2 2 3 4 2 3 2" xfId="434"/>
    <cellStyle name="Normal 2 2 3 4 2 3 3" xfId="435"/>
    <cellStyle name="Normal 2 2 3 4 2 3 4" xfId="436"/>
    <cellStyle name="Normal 2 2 3 4 2 3_DALYVIAI" xfId="437"/>
    <cellStyle name="Normal 2 2 3 4 2 4" xfId="438"/>
    <cellStyle name="Normal 2 2 3 4 2 5" xfId="439"/>
    <cellStyle name="Normal 2 2 3 4 2 6" xfId="440"/>
    <cellStyle name="Normal 2 2 3 4 2_DALYVIAI" xfId="441"/>
    <cellStyle name="Normal 2 2 3 4 3" xfId="442"/>
    <cellStyle name="Normal 2 2 3 4 4" xfId="443"/>
    <cellStyle name="Normal 2 2 3 4 5" xfId="444"/>
    <cellStyle name="Normal 2 2 3 4_DALYVIAI" xfId="445"/>
    <cellStyle name="Normal 2 2 3 5" xfId="446"/>
    <cellStyle name="Normal 2 2 3 5 2" xfId="447"/>
    <cellStyle name="Normal 2 2 3 5 2 2" xfId="448"/>
    <cellStyle name="Normal 2 2 3 5 2 3" xfId="449"/>
    <cellStyle name="Normal 2 2 3 5 2 4" xfId="450"/>
    <cellStyle name="Normal 2 2 3 5 2_DALYVIAI" xfId="451"/>
    <cellStyle name="Normal 2 2 3 5 3" xfId="452"/>
    <cellStyle name="Normal 2 2 3 5 3 2" xfId="453"/>
    <cellStyle name="Normal 2 2 3 5 3 3" xfId="454"/>
    <cellStyle name="Normal 2 2 3 5 3 4" xfId="455"/>
    <cellStyle name="Normal 2 2 3 5 3_DALYVIAI" xfId="456"/>
    <cellStyle name="Normal 2 2 3 5 4" xfId="457"/>
    <cellStyle name="Normal 2 2 3 5 4 2" xfId="458"/>
    <cellStyle name="Normal 2 2 3 5 4 3" xfId="459"/>
    <cellStyle name="Normal 2 2 3 5 4 4" xfId="460"/>
    <cellStyle name="Normal 2 2 3 5 4_DALYVIAI" xfId="461"/>
    <cellStyle name="Normal 2 2 3 5 5" xfId="462"/>
    <cellStyle name="Normal 2 2 3 5 5 2" xfId="463"/>
    <cellStyle name="Normal 2 2 3 5 5 3" xfId="464"/>
    <cellStyle name="Normal 2 2 3 5 5 4" xfId="465"/>
    <cellStyle name="Normal 2 2 3 5 5_DALYVIAI" xfId="466"/>
    <cellStyle name="Normal 2 2 3 5 6" xfId="467"/>
    <cellStyle name="Normal 2 2 3 5 7" xfId="468"/>
    <cellStyle name="Normal 2 2 3 5 8" xfId="469"/>
    <cellStyle name="Normal 2 2 3 5_DALYVIAI" xfId="470"/>
    <cellStyle name="Normal 2 2 3 6" xfId="471"/>
    <cellStyle name="Normal 2 2 3 6 10" xfId="472"/>
    <cellStyle name="Normal 2 2 3 6 11" xfId="473"/>
    <cellStyle name="Normal 2 2 3 6 12" xfId="474"/>
    <cellStyle name="Normal 2 2 3 6 13" xfId="475"/>
    <cellStyle name="Normal 2 2 3 6 2" xfId="476"/>
    <cellStyle name="Normal 2 2 3 6 2 2" xfId="477"/>
    <cellStyle name="Normal 2 2 3 6 2 2 2" xfId="478"/>
    <cellStyle name="Normal 2 2 3 6 2_DALYVIAI" xfId="479"/>
    <cellStyle name="Normal 2 2 3 6 3" xfId="480"/>
    <cellStyle name="Normal 2 2 3 6 3 2" xfId="481"/>
    <cellStyle name="Normal 2 2 3 6 3_LJnP0207" xfId="482"/>
    <cellStyle name="Normal 2 2 3 6 4" xfId="483"/>
    <cellStyle name="Normal 2 2 3 6 5" xfId="484"/>
    <cellStyle name="Normal 2 2 3 6 6" xfId="485"/>
    <cellStyle name="Normal 2 2 3 6 7" xfId="486"/>
    <cellStyle name="Normal 2 2 3 6 8" xfId="487"/>
    <cellStyle name="Normal 2 2 3 6 9" xfId="488"/>
    <cellStyle name="Normal 2 2 3 6_DALYVIAI" xfId="489"/>
    <cellStyle name="Normal 2 2 3 7" xfId="490"/>
    <cellStyle name="Normal 2 2 3 8" xfId="491"/>
    <cellStyle name="Normal 2 2 3 9" xfId="492"/>
    <cellStyle name="Normal 2 2 3_DALYVIAI" xfId="493"/>
    <cellStyle name="Normal 2 2 4" xfId="494"/>
    <cellStyle name="Normal 2 2 4 2" xfId="495"/>
    <cellStyle name="Normal 2 2 4 2 2" xfId="496"/>
    <cellStyle name="Normal 2 2 4 2 3" xfId="497"/>
    <cellStyle name="Normal 2 2 4 2 4" xfId="498"/>
    <cellStyle name="Normal 2 2 4 2_DALYVIAI" xfId="499"/>
    <cellStyle name="Normal 2 2 4 3" xfId="500"/>
    <cellStyle name="Normal 2 2 4 4" xfId="501"/>
    <cellStyle name="Normal 2 2 4 5" xfId="502"/>
    <cellStyle name="Normal 2 2 4_DALYVIAI" xfId="503"/>
    <cellStyle name="Normal 2 2 5" xfId="504"/>
    <cellStyle name="Normal 2 2 5 2" xfId="505"/>
    <cellStyle name="Normal 2 2 5 2 2" xfId="506"/>
    <cellStyle name="Normal 2 2 5 2 2 2" xfId="507"/>
    <cellStyle name="Normal 2 2 5 2 2 3" xfId="508"/>
    <cellStyle name="Normal 2 2 5 2 2 4" xfId="509"/>
    <cellStyle name="Normal 2 2 5 2 2_DALYVIAI" xfId="510"/>
    <cellStyle name="Normal 2 2 5 2 3" xfId="511"/>
    <cellStyle name="Normal 2 2 5 2 3 2" xfId="512"/>
    <cellStyle name="Normal 2 2 5 2 3 3" xfId="513"/>
    <cellStyle name="Normal 2 2 5 2 3 4" xfId="514"/>
    <cellStyle name="Normal 2 2 5 2 3_DALYVIAI" xfId="515"/>
    <cellStyle name="Normal 2 2 5 2 4" xfId="516"/>
    <cellStyle name="Normal 2 2 5 2 5" xfId="517"/>
    <cellStyle name="Normal 2 2 5 2 6" xfId="518"/>
    <cellStyle name="Normal 2 2 5 2_DALYVIAI" xfId="519"/>
    <cellStyle name="Normal 2 2 5 3" xfId="520"/>
    <cellStyle name="Normal 2 2 5 4" xfId="521"/>
    <cellStyle name="Normal 2 2 5 5" xfId="522"/>
    <cellStyle name="Normal 2 2 5_DALYVIAI" xfId="523"/>
    <cellStyle name="Normal 2 2 6" xfId="524"/>
    <cellStyle name="Normal 2 2 6 2" xfId="525"/>
    <cellStyle name="Normal 2 2 6 3" xfId="526"/>
    <cellStyle name="Normal 2 2 6 4" xfId="527"/>
    <cellStyle name="Normal 2 2 6_DALYVIAI" xfId="528"/>
    <cellStyle name="Normal 2 2 7" xfId="529"/>
    <cellStyle name="Normal 2 2 7 2" xfId="530"/>
    <cellStyle name="Normal 2 2 7 3" xfId="531"/>
    <cellStyle name="Normal 2 2 7 4" xfId="532"/>
    <cellStyle name="Normal 2 2 7_DALYVIAI" xfId="533"/>
    <cellStyle name="Normal 2 2 8" xfId="534"/>
    <cellStyle name="Normal 2 2 8 2" xfId="535"/>
    <cellStyle name="Normal 2 2 8 3" xfId="536"/>
    <cellStyle name="Normal 2 2 8 4" xfId="537"/>
    <cellStyle name="Normal 2 2 8_DALYVIAI" xfId="538"/>
    <cellStyle name="Normal 2 2 9" xfId="539"/>
    <cellStyle name="Normal 2 2_DALYVIAI" xfId="540"/>
    <cellStyle name="Normal 2 3" xfId="541"/>
    <cellStyle name="Normal 2 4" xfId="542"/>
    <cellStyle name="Normal 2 4 2" xfId="543"/>
    <cellStyle name="Normal 2 4 3" xfId="544"/>
    <cellStyle name="Normal 2 4 3 2" xfId="545"/>
    <cellStyle name="Normal 2 4 3 3" xfId="546"/>
    <cellStyle name="Normal 2 4 3 4" xfId="547"/>
    <cellStyle name="Normal 2 5" xfId="548"/>
    <cellStyle name="Normal 2 6" xfId="549"/>
    <cellStyle name="Normal 2 7" xfId="550"/>
    <cellStyle name="Normal 2 7 2" xfId="551"/>
    <cellStyle name="Normal 2 7 3" xfId="552"/>
    <cellStyle name="Normal 2 7 4" xfId="553"/>
    <cellStyle name="Normal 2 7_DALYVIAI" xfId="554"/>
    <cellStyle name="Normal 2 8" xfId="555"/>
    <cellStyle name="Normal 2 9" xfId="556"/>
    <cellStyle name="Normal 2_DALYVIAI" xfId="557"/>
    <cellStyle name="Normal 20" xfId="558"/>
    <cellStyle name="Normal 20 2" xfId="559"/>
    <cellStyle name="Normal 20 2 2" xfId="560"/>
    <cellStyle name="Normal 20 2 2 2" xfId="561"/>
    <cellStyle name="Normal 20 2 2 3" xfId="562"/>
    <cellStyle name="Normal 20 2 2 4" xfId="563"/>
    <cellStyle name="Normal 20 2 2_DALYVIAI" xfId="564"/>
    <cellStyle name="Normal 20 2 3" xfId="565"/>
    <cellStyle name="Normal 20 2 4" xfId="566"/>
    <cellStyle name="Normal 20 2 5" xfId="567"/>
    <cellStyle name="Normal 20 2_DALYVIAI" xfId="568"/>
    <cellStyle name="Normal 20 3" xfId="569"/>
    <cellStyle name="Normal 20 3 2" xfId="570"/>
    <cellStyle name="Normal 20 3 3" xfId="571"/>
    <cellStyle name="Normal 20 3 4" xfId="572"/>
    <cellStyle name="Normal 20 3_DALYVIAI" xfId="573"/>
    <cellStyle name="Normal 20 4" xfId="574"/>
    <cellStyle name="Normal 20 5" xfId="575"/>
    <cellStyle name="Normal 20_DALYVIAI" xfId="576"/>
    <cellStyle name="Normal 21" xfId="577"/>
    <cellStyle name="Normal 21 2" xfId="578"/>
    <cellStyle name="Normal 21 2 2" xfId="579"/>
    <cellStyle name="Normal 21 2 2 2" xfId="580"/>
    <cellStyle name="Normal 21 2 2 3" xfId="581"/>
    <cellStyle name="Normal 21 2 2 4" xfId="582"/>
    <cellStyle name="Normal 21 2 2_DALYVIAI" xfId="583"/>
    <cellStyle name="Normal 21 2 3" xfId="584"/>
    <cellStyle name="Normal 21 2 4" xfId="585"/>
    <cellStyle name="Normal 21 2 5" xfId="586"/>
    <cellStyle name="Normal 21 2_DALYVIAI" xfId="587"/>
    <cellStyle name="Normal 21 3" xfId="588"/>
    <cellStyle name="Normal 21 3 2" xfId="589"/>
    <cellStyle name="Normal 21 3 3" xfId="590"/>
    <cellStyle name="Normal 21 3 4" xfId="591"/>
    <cellStyle name="Normal 21 3_DALYVIAI" xfId="592"/>
    <cellStyle name="Normal 21 4" xfId="593"/>
    <cellStyle name="Normal 21 5" xfId="594"/>
    <cellStyle name="Normal 21_DALYVIAI" xfId="595"/>
    <cellStyle name="Normal 22" xfId="596"/>
    <cellStyle name="Normal 22 2" xfId="597"/>
    <cellStyle name="Normal 22 2 2" xfId="598"/>
    <cellStyle name="Normal 22 2 2 2" xfId="599"/>
    <cellStyle name="Normal 22 2 2 3" xfId="600"/>
    <cellStyle name="Normal 22 2 2 4" xfId="601"/>
    <cellStyle name="Normal 22 2 2_DALYVIAI" xfId="602"/>
    <cellStyle name="Normal 22 2 3" xfId="603"/>
    <cellStyle name="Normal 22 2 4" xfId="604"/>
    <cellStyle name="Normal 22 2 5" xfId="605"/>
    <cellStyle name="Normal 22 2_DALYVIAI" xfId="606"/>
    <cellStyle name="Normal 22 3" xfId="607"/>
    <cellStyle name="Normal 22 3 2" xfId="608"/>
    <cellStyle name="Normal 22 3 3" xfId="609"/>
    <cellStyle name="Normal 22 3 4" xfId="610"/>
    <cellStyle name="Normal 22 3_DALYVIAI" xfId="611"/>
    <cellStyle name="Normal 22 4" xfId="612"/>
    <cellStyle name="Normal 22 5" xfId="613"/>
    <cellStyle name="Normal 22_DALYVIAI" xfId="614"/>
    <cellStyle name="Normal 23" xfId="615"/>
    <cellStyle name="Normal 23 2" xfId="616"/>
    <cellStyle name="Normal 23 3" xfId="617"/>
    <cellStyle name="Normal 24" xfId="618"/>
    <cellStyle name="Normal 24 2" xfId="619"/>
    <cellStyle name="Normal 24 3" xfId="620"/>
    <cellStyle name="Normal 24 4" xfId="621"/>
    <cellStyle name="Normal 24 5" xfId="622"/>
    <cellStyle name="Normal 24_DALYVIAI" xfId="623"/>
    <cellStyle name="Normal 25" xfId="624"/>
    <cellStyle name="Normal 25 2" xfId="625"/>
    <cellStyle name="Normal 25 3" xfId="626"/>
    <cellStyle name="Normal 25_DALYVIAI" xfId="627"/>
    <cellStyle name="Normal 26" xfId="628"/>
    <cellStyle name="Normal 26 2" xfId="629"/>
    <cellStyle name="Normal 26 3" xfId="630"/>
    <cellStyle name="Normal 26 4" xfId="631"/>
    <cellStyle name="Normal 26_DALYVIAI" xfId="632"/>
    <cellStyle name="Normal 27" xfId="633"/>
    <cellStyle name="Normal 28" xfId="634"/>
    <cellStyle name="Normal 29" xfId="635"/>
    <cellStyle name="Normal 3" xfId="636"/>
    <cellStyle name="Normal 3 10" xfId="637"/>
    <cellStyle name="Normal 3 11" xfId="638"/>
    <cellStyle name="Normal 3 12" xfId="639"/>
    <cellStyle name="Normal 3 12 2" xfId="640"/>
    <cellStyle name="Normal 3 12 3" xfId="641"/>
    <cellStyle name="Normal 3 12 4" xfId="642"/>
    <cellStyle name="Normal 3 12_DALYVIAI" xfId="643"/>
    <cellStyle name="Normal 3 13" xfId="644"/>
    <cellStyle name="Normal 3 14" xfId="645"/>
    <cellStyle name="Normal 3 15" xfId="646"/>
    <cellStyle name="Normal 3 2" xfId="647"/>
    <cellStyle name="Normal 3 3" xfId="648"/>
    <cellStyle name="Normal 3 3 2" xfId="649"/>
    <cellStyle name="Normal 3 3 3" xfId="650"/>
    <cellStyle name="Normal 3 4" xfId="651"/>
    <cellStyle name="Normal 3 4 2" xfId="652"/>
    <cellStyle name="Normal 3 4 3" xfId="653"/>
    <cellStyle name="Normal 3 5" xfId="654"/>
    <cellStyle name="Normal 3 5 2" xfId="655"/>
    <cellStyle name="Normal 3 6" xfId="656"/>
    <cellStyle name="Normal 3 7" xfId="657"/>
    <cellStyle name="Normal 3 8" xfId="658"/>
    <cellStyle name="Normal 3 8 2" xfId="659"/>
    <cellStyle name="Normal 3 9" xfId="660"/>
    <cellStyle name="Normal 3 9 2" xfId="661"/>
    <cellStyle name="Normal 3_1500 V" xfId="662"/>
    <cellStyle name="Normal 30" xfId="663"/>
    <cellStyle name="Normal 31" xfId="664"/>
    <cellStyle name="Normal 4" xfId="665"/>
    <cellStyle name="Normal 4 10" xfId="666"/>
    <cellStyle name="Normal 4 11" xfId="667"/>
    <cellStyle name="Normal 4 11 2" xfId="668"/>
    <cellStyle name="Normal 4 11 3" xfId="669"/>
    <cellStyle name="Normal 4 11 4" xfId="670"/>
    <cellStyle name="Normal 4 11_DALYVIAI" xfId="671"/>
    <cellStyle name="Normal 4 12" xfId="672"/>
    <cellStyle name="Normal 4 13" xfId="673"/>
    <cellStyle name="Normal 4 2" xfId="674"/>
    <cellStyle name="Normal 4 2 2" xfId="675"/>
    <cellStyle name="Normal 4 2 2 2" xfId="676"/>
    <cellStyle name="Normal 4 2 2 3" xfId="677"/>
    <cellStyle name="Normal 4 2 2 4" xfId="678"/>
    <cellStyle name="Normal 4 2 2_DALYVIAI" xfId="679"/>
    <cellStyle name="Normal 4 2 3" xfId="680"/>
    <cellStyle name="Normal 4 2 3 2" xfId="681"/>
    <cellStyle name="Normal 4 2 3 3" xfId="682"/>
    <cellStyle name="Normal 4 2 3 4" xfId="683"/>
    <cellStyle name="Normal 4 2 3_DALYVIAI" xfId="684"/>
    <cellStyle name="Normal 4 2 4" xfId="685"/>
    <cellStyle name="Normal 4 2 5" xfId="686"/>
    <cellStyle name="Normal 4 2 6" xfId="687"/>
    <cellStyle name="Normal 4 2_DALYVIAI" xfId="688"/>
    <cellStyle name="Normal 4 3" xfId="689"/>
    <cellStyle name="Normal 4 3 2" xfId="690"/>
    <cellStyle name="Normal 4 3 3" xfId="691"/>
    <cellStyle name="Normal 4 3 4" xfId="692"/>
    <cellStyle name="Normal 4 3_DALYVIAI" xfId="693"/>
    <cellStyle name="Normal 4 4" xfId="694"/>
    <cellStyle name="Normal 4 4 2" xfId="695"/>
    <cellStyle name="Normal 4 4 3" xfId="696"/>
    <cellStyle name="Normal 4 4 4" xfId="697"/>
    <cellStyle name="Normal 4 4_DALYVIAI" xfId="698"/>
    <cellStyle name="Normal 4 5" xfId="699"/>
    <cellStyle name="Normal 4 5 2" xfId="700"/>
    <cellStyle name="Normal 4 5 3" xfId="701"/>
    <cellStyle name="Normal 4 5 4" xfId="702"/>
    <cellStyle name="Normal 4 5_DALYVIAI" xfId="703"/>
    <cellStyle name="Normal 4 6" xfId="704"/>
    <cellStyle name="Normal 4 6 2" xfId="705"/>
    <cellStyle name="Normal 4 6 3" xfId="706"/>
    <cellStyle name="Normal 4 6 4" xfId="707"/>
    <cellStyle name="Normal 4 6_DALYVIAI" xfId="708"/>
    <cellStyle name="Normal 4 7" xfId="709"/>
    <cellStyle name="Normal 4 7 2" xfId="710"/>
    <cellStyle name="Normal 4 7 3" xfId="711"/>
    <cellStyle name="Normal 4 7 4" xfId="712"/>
    <cellStyle name="Normal 4 7_DALYVIAI" xfId="713"/>
    <cellStyle name="Normal 4 8" xfId="714"/>
    <cellStyle name="Normal 4 8 2" xfId="715"/>
    <cellStyle name="Normal 4 8 3" xfId="716"/>
    <cellStyle name="Normal 4 8 4" xfId="717"/>
    <cellStyle name="Normal 4 8_DALYVIAI" xfId="718"/>
    <cellStyle name="Normal 4 9" xfId="719"/>
    <cellStyle name="Normal 4 9 2" xfId="720"/>
    <cellStyle name="Normal 4 9 2 2" xfId="721"/>
    <cellStyle name="Normal 4 9 2 3" xfId="722"/>
    <cellStyle name="Normal 4 9 2 4" xfId="723"/>
    <cellStyle name="Normal 4 9 2_DALYVIAI" xfId="724"/>
    <cellStyle name="Normal 4 9 3" xfId="725"/>
    <cellStyle name="Normal 4 9 3 2" xfId="726"/>
    <cellStyle name="Normal 4 9 3 3" xfId="727"/>
    <cellStyle name="Normal 4 9 3 4" xfId="728"/>
    <cellStyle name="Normal 4 9 3_DALYVIAI" xfId="729"/>
    <cellStyle name="Normal 4 9 4" xfId="730"/>
    <cellStyle name="Normal 4 9 4 2" xfId="731"/>
    <cellStyle name="Normal 4 9 4 3" xfId="732"/>
    <cellStyle name="Normal 4 9 4 4" xfId="733"/>
    <cellStyle name="Normal 4 9 4_DALYVIAI" xfId="734"/>
    <cellStyle name="Normal 4 9 5" xfId="735"/>
    <cellStyle name="Normal 4 9 5 2" xfId="736"/>
    <cellStyle name="Normal 4 9 5 3" xfId="737"/>
    <cellStyle name="Normal 4 9 5 4" xfId="738"/>
    <cellStyle name="Normal 4 9 5_DALYVIAI" xfId="739"/>
    <cellStyle name="Normal 4 9 6" xfId="740"/>
    <cellStyle name="Normal 4 9 6 2" xfId="741"/>
    <cellStyle name="Normal 4 9 6 3" xfId="742"/>
    <cellStyle name="Normal 4 9 6 4" xfId="743"/>
    <cellStyle name="Normal 4 9 6_DALYVIAI" xfId="744"/>
    <cellStyle name="Normal 4 9 7" xfId="745"/>
    <cellStyle name="Normal 4 9 8" xfId="746"/>
    <cellStyle name="Normal 4 9 9" xfId="747"/>
    <cellStyle name="Normal 4 9_DALYVIAI" xfId="748"/>
    <cellStyle name="Normal 4_DALYVIAI" xfId="749"/>
    <cellStyle name="Normal 5" xfId="750"/>
    <cellStyle name="Normal 5 2" xfId="751"/>
    <cellStyle name="Normal 5 2 2" xfId="752"/>
    <cellStyle name="Normal 5 2 2 2" xfId="753"/>
    <cellStyle name="Normal 5 2 2 3" xfId="754"/>
    <cellStyle name="Normal 5 2 2 4" xfId="755"/>
    <cellStyle name="Normal 5 2 2_DALYVIAI" xfId="756"/>
    <cellStyle name="Normal 5 2 3" xfId="757"/>
    <cellStyle name="Normal 5 2 4" xfId="758"/>
    <cellStyle name="Normal 5 2 5" xfId="759"/>
    <cellStyle name="Normal 5 2_DALYVIAI" xfId="760"/>
    <cellStyle name="Normal 5 3" xfId="761"/>
    <cellStyle name="Normal 5 3 2" xfId="762"/>
    <cellStyle name="Normal 5 3 3" xfId="763"/>
    <cellStyle name="Normal 5 3 4" xfId="764"/>
    <cellStyle name="Normal 5 3_DALYVIAI" xfId="765"/>
    <cellStyle name="Normal 5 4" xfId="766"/>
    <cellStyle name="Normal 5 5" xfId="767"/>
    <cellStyle name="Normal 5_DALYVIAI" xfId="768"/>
    <cellStyle name="Normal 6" xfId="769"/>
    <cellStyle name="Normal 6 2" xfId="770"/>
    <cellStyle name="Normal 6 2 2" xfId="771"/>
    <cellStyle name="Normal 6 2 3" xfId="772"/>
    <cellStyle name="Normal 6 2 4" xfId="773"/>
    <cellStyle name="Normal 6 2_DALYVIAI" xfId="774"/>
    <cellStyle name="Normal 6 3" xfId="775"/>
    <cellStyle name="Normal 6 3 2" xfId="776"/>
    <cellStyle name="Normal 6 3 3" xfId="777"/>
    <cellStyle name="Normal 6 3 4" xfId="778"/>
    <cellStyle name="Normal 6 3_DALYVIAI" xfId="779"/>
    <cellStyle name="Normal 6 4" xfId="780"/>
    <cellStyle name="Normal 6 4 2" xfId="781"/>
    <cellStyle name="Normal 6 4 3" xfId="782"/>
    <cellStyle name="Normal 6 4 4" xfId="783"/>
    <cellStyle name="Normal 6 4_DALYVIAI" xfId="784"/>
    <cellStyle name="Normal 6 5" xfId="785"/>
    <cellStyle name="Normal 6 6" xfId="786"/>
    <cellStyle name="Normal 6 6 2" xfId="787"/>
    <cellStyle name="Normal 6 6 3" xfId="788"/>
    <cellStyle name="Normal 6 6 4" xfId="789"/>
    <cellStyle name="Normal 6 6_DALYVIAI" xfId="790"/>
    <cellStyle name="Normal 6 7" xfId="791"/>
    <cellStyle name="Normal 6 8" xfId="792"/>
    <cellStyle name="Normal 6_DALYVIAI" xfId="793"/>
    <cellStyle name="Normal 7" xfId="794"/>
    <cellStyle name="Normal 7 2" xfId="795"/>
    <cellStyle name="Normal 7 2 2" xfId="796"/>
    <cellStyle name="Normal 7 2 2 2" xfId="797"/>
    <cellStyle name="Normal 7 2 2 3" xfId="798"/>
    <cellStyle name="Normal 7 2 2 4" xfId="799"/>
    <cellStyle name="Normal 7 2 2_DALYVIAI" xfId="800"/>
    <cellStyle name="Normal 7 2 3" xfId="801"/>
    <cellStyle name="Normal 7 2 4" xfId="802"/>
    <cellStyle name="Normal 7 2 5" xfId="803"/>
    <cellStyle name="Normal 7 2_DALYVIAI" xfId="804"/>
    <cellStyle name="Normal 7 3" xfId="805"/>
    <cellStyle name="Normal 7 4" xfId="806"/>
    <cellStyle name="Normal 7 5" xfId="807"/>
    <cellStyle name="Normal 7 6" xfId="808"/>
    <cellStyle name="Normal 7_DALYVIAI" xfId="809"/>
    <cellStyle name="Normal 8" xfId="810"/>
    <cellStyle name="Normal 8 2" xfId="811"/>
    <cellStyle name="Normal 8 2 2" xfId="812"/>
    <cellStyle name="Normal 8 2 2 2" xfId="813"/>
    <cellStyle name="Normal 8 2 2 3" xfId="814"/>
    <cellStyle name="Normal 8 2 2 4" xfId="815"/>
    <cellStyle name="Normal 8 2 2_DALYVIAI" xfId="816"/>
    <cellStyle name="Normal 8 2 3" xfId="817"/>
    <cellStyle name="Normal 8 2 4" xfId="818"/>
    <cellStyle name="Normal 8 2 5" xfId="819"/>
    <cellStyle name="Normal 8 2_DALYVIAI" xfId="820"/>
    <cellStyle name="Normal 8 3" xfId="821"/>
    <cellStyle name="Normal 8 4" xfId="822"/>
    <cellStyle name="Normal 8 4 2" xfId="823"/>
    <cellStyle name="Normal 8 4 3" xfId="824"/>
    <cellStyle name="Normal 8 4 4" xfId="825"/>
    <cellStyle name="Normal 8 4_DALYVIAI" xfId="826"/>
    <cellStyle name="Normal 8 5" xfId="827"/>
    <cellStyle name="Normal 8 6" xfId="828"/>
    <cellStyle name="Normal 8_DALYVIAI" xfId="829"/>
    <cellStyle name="Normal 9" xfId="830"/>
    <cellStyle name="Normal 9 2" xfId="831"/>
    <cellStyle name="Normal 9 2 2" xfId="832"/>
    <cellStyle name="Normal 9 2 3" xfId="833"/>
    <cellStyle name="Normal 9 2 4" xfId="834"/>
    <cellStyle name="Normal 9 2_DALYVIAI" xfId="835"/>
    <cellStyle name="Normal 9 3" xfId="836"/>
    <cellStyle name="Normal 9 3 2" xfId="837"/>
    <cellStyle name="Normal 9 3 2 2" xfId="838"/>
    <cellStyle name="Normal 9 3 2 3" xfId="839"/>
    <cellStyle name="Normal 9 3 2 4" xfId="840"/>
    <cellStyle name="Normal 9 3 2_DALYVIAI" xfId="841"/>
    <cellStyle name="Normal 9 3 3" xfId="842"/>
    <cellStyle name="Normal 9 3 4" xfId="843"/>
    <cellStyle name="Normal 9 3 5" xfId="844"/>
    <cellStyle name="Normal 9 3_DALYVIAI" xfId="845"/>
    <cellStyle name="Normal 9 4" xfId="846"/>
    <cellStyle name="Normal 9 4 2" xfId="847"/>
    <cellStyle name="Normal 9 4 3" xfId="848"/>
    <cellStyle name="Normal 9 4 4" xfId="849"/>
    <cellStyle name="Normal 9 4_DALYVIAI" xfId="850"/>
    <cellStyle name="Normal 9 5" xfId="851"/>
    <cellStyle name="Normal 9 5 2" xfId="852"/>
    <cellStyle name="Normal 9 5 3" xfId="853"/>
    <cellStyle name="Normal 9 5 4" xfId="854"/>
    <cellStyle name="Normal 9 5_DALYVIAI" xfId="855"/>
    <cellStyle name="Normal 9 6" xfId="856"/>
    <cellStyle name="Normal 9 7" xfId="857"/>
    <cellStyle name="Normal 9 7 2" xfId="858"/>
    <cellStyle name="Normal 9 7 3" xfId="859"/>
    <cellStyle name="Normal 9 7 4" xfId="860"/>
    <cellStyle name="Normal 9 7_DALYVIAI" xfId="861"/>
    <cellStyle name="Normal 9 8" xfId="862"/>
    <cellStyle name="Normal 9 9" xfId="863"/>
    <cellStyle name="Normal 9_DALYVIAI" xfId="864"/>
    <cellStyle name="Normal_daugiakove" xfId="865"/>
    <cellStyle name="Normal_Daugiakoves" xfId="866"/>
    <cellStyle name="Note" xfId="867"/>
    <cellStyle name="Paprastas 2" xfId="868"/>
    <cellStyle name="Paryškinimas 1" xfId="869"/>
    <cellStyle name="Paryškinimas 2" xfId="870"/>
    <cellStyle name="Paryškinimas 3" xfId="871"/>
    <cellStyle name="Paryškinimas 4" xfId="872"/>
    <cellStyle name="Paryškinimas 5" xfId="873"/>
    <cellStyle name="Paryškinimas 6" xfId="874"/>
    <cellStyle name="Pastaba" xfId="875"/>
    <cellStyle name="Pavadinimas" xfId="876"/>
    <cellStyle name="Percent [0]" xfId="877"/>
    <cellStyle name="Percent [0] 2" xfId="878"/>
    <cellStyle name="Percent [0] 3" xfId="879"/>
    <cellStyle name="Percent [00]" xfId="880"/>
    <cellStyle name="Percent [00] 2" xfId="881"/>
    <cellStyle name="Percent [00] 3" xfId="882"/>
    <cellStyle name="Percent [2]" xfId="883"/>
    <cellStyle name="Percent [2] 2" xfId="884"/>
    <cellStyle name="Percent [2] 3" xfId="885"/>
    <cellStyle name="PrePop Currency (0)" xfId="886"/>
    <cellStyle name="PrePop Currency (0) 2" xfId="887"/>
    <cellStyle name="PrePop Currency (2)" xfId="888"/>
    <cellStyle name="PrePop Currency (2) 2" xfId="889"/>
    <cellStyle name="PrePop Units (0)" xfId="890"/>
    <cellStyle name="PrePop Units (0) 2" xfId="891"/>
    <cellStyle name="PrePop Units (1)" xfId="892"/>
    <cellStyle name="PrePop Units (1) 2" xfId="893"/>
    <cellStyle name="PrePop Units (2)" xfId="894"/>
    <cellStyle name="PrePop Units (2) 2" xfId="895"/>
    <cellStyle name="Percent" xfId="896"/>
    <cellStyle name="Skaičiavimas" xfId="897"/>
    <cellStyle name="Suma" xfId="898"/>
    <cellStyle name="Susietas langelis" xfId="899"/>
    <cellStyle name="Text Indent A" xfId="900"/>
    <cellStyle name="Text Indent B" xfId="901"/>
    <cellStyle name="Text Indent B 2" xfId="902"/>
    <cellStyle name="Text Indent C" xfId="903"/>
    <cellStyle name="Text Indent C 2" xfId="904"/>
    <cellStyle name="Tikrinimo langelis" xfId="905"/>
    <cellStyle name="Currency" xfId="906"/>
    <cellStyle name="Currency [0]" xfId="907"/>
    <cellStyle name="Walutowy [0]_PLDT" xfId="908"/>
    <cellStyle name="Walutowy_PLDT" xfId="909"/>
    <cellStyle name="Обычный_Итоговый спартакиады 1991-92 г" xfId="9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1"/>
  <sheetViews>
    <sheetView showZeros="0" tabSelected="1" zoomScale="125" zoomScaleNormal="125" workbookViewId="0" topLeftCell="A1">
      <selection activeCell="I29" sqref="I29"/>
    </sheetView>
  </sheetViews>
  <sheetFormatPr defaultColWidth="11.421875" defaultRowHeight="13.5" customHeight="1"/>
  <cols>
    <col min="1" max="1" width="4.7109375" style="2" customWidth="1"/>
    <col min="2" max="2" width="12.140625" style="2" customWidth="1"/>
    <col min="3" max="3" width="14.7109375" style="1" customWidth="1"/>
    <col min="4" max="4" width="7.140625" style="1" customWidth="1"/>
    <col min="5" max="5" width="11.8515625" style="1" customWidth="1"/>
    <col min="6" max="9" width="11.8515625" style="2" customWidth="1"/>
    <col min="10" max="10" width="18.28125" style="19" customWidth="1"/>
    <col min="11" max="16384" width="11.421875" style="1" customWidth="1"/>
  </cols>
  <sheetData>
    <row r="1" spans="1:11" s="7" customFormat="1" ht="13.5" customHeight="1">
      <c r="A1" s="5" t="s">
        <v>5</v>
      </c>
      <c r="B1" s="6"/>
      <c r="D1" s="14"/>
      <c r="E1" s="8"/>
      <c r="F1" s="8"/>
      <c r="G1" s="8"/>
      <c r="H1" s="8"/>
      <c r="I1" s="8"/>
      <c r="J1" s="18"/>
      <c r="K1" s="8"/>
    </row>
    <row r="2" spans="1:11" s="7" customFormat="1" ht="13.5" customHeight="1">
      <c r="A2" s="9" t="s">
        <v>4</v>
      </c>
      <c r="B2" s="6"/>
      <c r="D2" s="14"/>
      <c r="E2" s="8"/>
      <c r="F2" s="8"/>
      <c r="G2" s="8"/>
      <c r="H2" s="8"/>
      <c r="I2" s="8"/>
      <c r="J2" s="18"/>
      <c r="K2" s="8"/>
    </row>
    <row r="3" spans="1:11" s="10" customFormat="1" ht="13.5" customHeight="1">
      <c r="A3" s="9"/>
      <c r="B3" s="6"/>
      <c r="C3" s="7"/>
      <c r="D3" s="14"/>
      <c r="E3" s="8"/>
      <c r="F3" s="8"/>
      <c r="G3" s="8"/>
      <c r="H3" s="8"/>
      <c r="I3" s="8"/>
      <c r="J3" s="18"/>
      <c r="K3" s="8"/>
    </row>
    <row r="4" spans="1:10" s="10" customFormat="1" ht="13.5" customHeight="1">
      <c r="A4" s="11"/>
      <c r="B4" s="12" t="s">
        <v>17</v>
      </c>
      <c r="C4" s="7" t="s">
        <v>6</v>
      </c>
      <c r="D4" s="1"/>
      <c r="F4" s="11"/>
      <c r="G4" s="11"/>
      <c r="H4" s="11"/>
      <c r="J4" s="19"/>
    </row>
    <row r="5" spans="1:9" ht="13.5" customHeight="1">
      <c r="A5" s="4"/>
      <c r="B5" s="4"/>
      <c r="C5" s="3"/>
      <c r="D5" s="15">
        <v>1.1574074074074073E-05</v>
      </c>
      <c r="E5" s="53"/>
      <c r="F5" s="53"/>
      <c r="G5" s="53"/>
      <c r="H5" s="53"/>
      <c r="I5" s="4"/>
    </row>
    <row r="6" spans="1:10" s="13" customFormat="1" ht="13.5" customHeight="1">
      <c r="A6" s="54" t="s">
        <v>7</v>
      </c>
      <c r="B6" s="39" t="s">
        <v>10</v>
      </c>
      <c r="C6" s="40" t="s">
        <v>11</v>
      </c>
      <c r="D6" s="56"/>
      <c r="E6" s="58" t="s">
        <v>98</v>
      </c>
      <c r="F6" s="60" t="s">
        <v>13</v>
      </c>
      <c r="G6" s="58" t="s">
        <v>3</v>
      </c>
      <c r="H6" s="60" t="s">
        <v>14</v>
      </c>
      <c r="I6" s="60" t="s">
        <v>9</v>
      </c>
      <c r="J6" s="61" t="s">
        <v>18</v>
      </c>
    </row>
    <row r="7" spans="1:10" ht="13.5" customHeight="1">
      <c r="A7" s="55"/>
      <c r="B7" s="41" t="s">
        <v>12</v>
      </c>
      <c r="C7" s="42" t="s">
        <v>8</v>
      </c>
      <c r="D7" s="57"/>
      <c r="E7" s="59"/>
      <c r="F7" s="59"/>
      <c r="G7" s="63"/>
      <c r="H7" s="59"/>
      <c r="I7" s="59"/>
      <c r="J7" s="62"/>
    </row>
    <row r="8" spans="1:10" ht="13.5" customHeight="1">
      <c r="A8" s="51">
        <v>1</v>
      </c>
      <c r="B8" s="36" t="s">
        <v>32</v>
      </c>
      <c r="C8" s="25" t="s">
        <v>33</v>
      </c>
      <c r="D8" s="26" t="s">
        <v>15</v>
      </c>
      <c r="E8" s="27">
        <v>10.1</v>
      </c>
      <c r="F8" s="27">
        <v>1.55</v>
      </c>
      <c r="G8" s="27">
        <v>9</v>
      </c>
      <c r="H8" s="27">
        <v>4.4</v>
      </c>
      <c r="I8" s="28">
        <f>SUM(E9:H9)</f>
        <v>2238</v>
      </c>
      <c r="J8" s="29" t="s">
        <v>56</v>
      </c>
    </row>
    <row r="9" spans="1:10" ht="13.5" customHeight="1">
      <c r="A9" s="52"/>
      <c r="B9" s="37" t="s">
        <v>35</v>
      </c>
      <c r="C9" s="31" t="s">
        <v>29</v>
      </c>
      <c r="D9" s="32" t="s">
        <v>16</v>
      </c>
      <c r="E9" s="33">
        <f>IF(ISBLANK(E8),"",INT(20.0479*(17-E8)^1.835))</f>
        <v>693</v>
      </c>
      <c r="F9" s="33">
        <f>IF(ISBLANK(F8),"",INT(1.84523*(F8*100-75)^1.348))</f>
        <v>678</v>
      </c>
      <c r="G9" s="33">
        <f>IF(ISBLANK(G8),"",INT(56.0211*(G8-1.5)^1.05))</f>
        <v>464</v>
      </c>
      <c r="H9" s="33">
        <f>IF(ISBLANK(H8),"",INT(0.188807*(H8*100-210)^1.41))</f>
        <v>403</v>
      </c>
      <c r="I9" s="34">
        <f>I8</f>
        <v>2238</v>
      </c>
      <c r="J9" s="35"/>
    </row>
    <row r="10" spans="1:10" ht="13.5" customHeight="1">
      <c r="A10" s="51">
        <v>2</v>
      </c>
      <c r="B10" s="36" t="s">
        <v>51</v>
      </c>
      <c r="C10" s="25" t="s">
        <v>52</v>
      </c>
      <c r="D10" s="26" t="s">
        <v>15</v>
      </c>
      <c r="E10" s="27">
        <v>10.38</v>
      </c>
      <c r="F10" s="27">
        <v>1.6</v>
      </c>
      <c r="G10" s="27">
        <v>8.45</v>
      </c>
      <c r="H10" s="27">
        <v>4.48</v>
      </c>
      <c r="I10" s="28">
        <f>SUM(E11:H11)</f>
        <v>2230</v>
      </c>
      <c r="J10" s="29" t="s">
        <v>68</v>
      </c>
    </row>
    <row r="11" spans="1:10" ht="13.5" customHeight="1">
      <c r="A11" s="52"/>
      <c r="B11" s="37">
        <v>37843</v>
      </c>
      <c r="C11" s="31" t="s">
        <v>38</v>
      </c>
      <c r="D11" s="32" t="s">
        <v>16</v>
      </c>
      <c r="E11" s="33">
        <f>IF(ISBLANK(E10),"",INT(20.0479*(17-E10)^1.835))</f>
        <v>643</v>
      </c>
      <c r="F11" s="33">
        <f>IF(ISBLANK(F10),"",INT(1.84523*(F10*100-75)^1.348))</f>
        <v>736</v>
      </c>
      <c r="G11" s="33">
        <f>IF(ISBLANK(G10),"",INT(56.0211*(G10-1.5)^1.05))</f>
        <v>428</v>
      </c>
      <c r="H11" s="33">
        <f>IF(ISBLANK(H10),"",INT(0.188807*(H10*100-210)^1.41))</f>
        <v>423</v>
      </c>
      <c r="I11" s="34">
        <f>I10</f>
        <v>2230</v>
      </c>
      <c r="J11" s="35"/>
    </row>
    <row r="12" spans="1:10" ht="13.5" customHeight="1">
      <c r="A12" s="51">
        <v>3</v>
      </c>
      <c r="B12" s="36" t="s">
        <v>30</v>
      </c>
      <c r="C12" s="25" t="s">
        <v>31</v>
      </c>
      <c r="D12" s="26" t="s">
        <v>15</v>
      </c>
      <c r="E12" s="27">
        <v>10.04</v>
      </c>
      <c r="F12" s="27">
        <v>1.35</v>
      </c>
      <c r="G12" s="27">
        <v>10.41</v>
      </c>
      <c r="H12" s="27">
        <v>4.57</v>
      </c>
      <c r="I12" s="28">
        <f>SUM(E13:H13)</f>
        <v>2167</v>
      </c>
      <c r="J12" s="29" t="s">
        <v>55</v>
      </c>
    </row>
    <row r="13" spans="1:10" ht="13.5" customHeight="1">
      <c r="A13" s="52"/>
      <c r="B13" s="37" t="s">
        <v>36</v>
      </c>
      <c r="C13" s="31" t="s">
        <v>29</v>
      </c>
      <c r="D13" s="32" t="s">
        <v>16</v>
      </c>
      <c r="E13" s="33">
        <f>IF(ISBLANK(E12),"",INT(20.0479*(17-E12)^1.835))</f>
        <v>705</v>
      </c>
      <c r="F13" s="33">
        <f>IF(ISBLANK(F12),"",INT(1.84523*(F12*100-75)^1.348))</f>
        <v>460</v>
      </c>
      <c r="G13" s="33">
        <f>IF(ISBLANK(G12),"",INT(56.0211*(G12-1.5)^1.05))</f>
        <v>556</v>
      </c>
      <c r="H13" s="33">
        <f>IF(ISBLANK(H12),"",INT(0.188807*(H12*100-210)^1.41))</f>
        <v>446</v>
      </c>
      <c r="I13" s="34">
        <f>I12</f>
        <v>2167</v>
      </c>
      <c r="J13" s="35"/>
    </row>
    <row r="14" spans="1:10" ht="13.5" customHeight="1">
      <c r="A14" s="51">
        <v>4</v>
      </c>
      <c r="B14" s="36" t="s">
        <v>53</v>
      </c>
      <c r="C14" s="25" t="s">
        <v>54</v>
      </c>
      <c r="D14" s="26" t="s">
        <v>15</v>
      </c>
      <c r="E14" s="27">
        <v>10.26</v>
      </c>
      <c r="F14" s="27">
        <v>1.25</v>
      </c>
      <c r="G14" s="27">
        <v>7.25</v>
      </c>
      <c r="H14" s="27">
        <v>4.59</v>
      </c>
      <c r="I14" s="28">
        <f>SUM(E15:H15)</f>
        <v>1825</v>
      </c>
      <c r="J14" s="38" t="s">
        <v>22</v>
      </c>
    </row>
    <row r="15" spans="1:10" ht="13.5" customHeight="1">
      <c r="A15" s="52"/>
      <c r="B15" s="37">
        <v>38212</v>
      </c>
      <c r="C15" s="31" t="s">
        <v>39</v>
      </c>
      <c r="D15" s="32" t="s">
        <v>16</v>
      </c>
      <c r="E15" s="33">
        <f>IF(ISBLANK(E14),"",INT(20.0479*(17-E14)^1.835))</f>
        <v>664</v>
      </c>
      <c r="F15" s="33">
        <f>IF(ISBLANK(F14),"",INT(1.84523*(F14*100-75)^1.348))</f>
        <v>359</v>
      </c>
      <c r="G15" s="33">
        <f>IF(ISBLANK(G14),"",INT(56.0211*(G14-1.5)^1.05))</f>
        <v>351</v>
      </c>
      <c r="H15" s="33">
        <f>IF(ISBLANK(H14),"",INT(0.188807*(H14*100-210)^1.41))</f>
        <v>451</v>
      </c>
      <c r="I15" s="34">
        <f>I14</f>
        <v>1825</v>
      </c>
      <c r="J15" s="35"/>
    </row>
    <row r="16" spans="1:10" ht="13.5" customHeight="1">
      <c r="A16" s="51">
        <v>5</v>
      </c>
      <c r="B16" s="36" t="s">
        <v>49</v>
      </c>
      <c r="C16" s="25" t="s">
        <v>50</v>
      </c>
      <c r="D16" s="26" t="s">
        <v>15</v>
      </c>
      <c r="E16" s="27">
        <v>10.13</v>
      </c>
      <c r="F16" s="27">
        <v>1.3</v>
      </c>
      <c r="G16" s="27">
        <v>6.45</v>
      </c>
      <c r="H16" s="27">
        <v>4.43</v>
      </c>
      <c r="I16" s="28">
        <f>SUM(E17:H17)</f>
        <v>1808</v>
      </c>
      <c r="J16" s="29" t="s">
        <v>99</v>
      </c>
    </row>
    <row r="17" spans="1:10" ht="13.5" customHeight="1">
      <c r="A17" s="52"/>
      <c r="B17" s="37" t="s">
        <v>75</v>
      </c>
      <c r="C17" s="31" t="s">
        <v>38</v>
      </c>
      <c r="D17" s="32" t="s">
        <v>16</v>
      </c>
      <c r="E17" s="33">
        <f>IF(ISBLANK(E16),"",INT(20.0479*(17-E16)^1.835))</f>
        <v>688</v>
      </c>
      <c r="F17" s="33">
        <f>IF(ISBLANK(F16),"",INT(1.84523*(F16*100-75)^1.348))</f>
        <v>409</v>
      </c>
      <c r="G17" s="33">
        <f>IF(ISBLANK(G16),"",INT(56.0211*(G16-1.5)^1.05))</f>
        <v>300</v>
      </c>
      <c r="H17" s="33">
        <f>IF(ISBLANK(H16),"",INT(0.188807*(H16*100-210)^1.41))</f>
        <v>411</v>
      </c>
      <c r="I17" s="34">
        <f>I16</f>
        <v>1808</v>
      </c>
      <c r="J17" s="35"/>
    </row>
    <row r="18" spans="1:10" ht="13.5" customHeight="1">
      <c r="A18" s="51">
        <v>6</v>
      </c>
      <c r="B18" s="36" t="s">
        <v>1</v>
      </c>
      <c r="C18" s="25" t="s">
        <v>2</v>
      </c>
      <c r="D18" s="26" t="s">
        <v>15</v>
      </c>
      <c r="E18" s="27">
        <v>10.43</v>
      </c>
      <c r="F18" s="27">
        <v>1.3</v>
      </c>
      <c r="G18" s="27">
        <v>6.95</v>
      </c>
      <c r="H18" s="27">
        <v>3.93</v>
      </c>
      <c r="I18" s="28">
        <f>SUM(E19:H19)</f>
        <v>1667</v>
      </c>
      <c r="J18" s="29" t="s">
        <v>0</v>
      </c>
    </row>
    <row r="19" spans="1:10" ht="13.5" customHeight="1">
      <c r="A19" s="52"/>
      <c r="B19" s="37" t="s">
        <v>34</v>
      </c>
      <c r="C19" s="31" t="s">
        <v>29</v>
      </c>
      <c r="D19" s="32" t="s">
        <v>16</v>
      </c>
      <c r="E19" s="33">
        <f>IF(ISBLANK(E18),"",INT(20.0479*(17-E18)^1.835))</f>
        <v>634</v>
      </c>
      <c r="F19" s="33">
        <f>IF(ISBLANK(F18),"",INT(1.84523*(F18*100-75)^1.348))</f>
        <v>409</v>
      </c>
      <c r="G19" s="33">
        <f>IF(ISBLANK(G18),"",INT(56.0211*(G18-1.5)^1.05))</f>
        <v>332</v>
      </c>
      <c r="H19" s="33">
        <f>IF(ISBLANK(H18),"",INT(0.188807*(H18*100-210)^1.41))</f>
        <v>292</v>
      </c>
      <c r="I19" s="34">
        <f>I18</f>
        <v>1667</v>
      </c>
      <c r="J19" s="35"/>
    </row>
    <row r="20" ht="13.5" customHeight="1">
      <c r="A20" s="16"/>
    </row>
    <row r="21" spans="2:3" ht="13.5" customHeight="1">
      <c r="B21" s="49" t="s">
        <v>105</v>
      </c>
      <c r="C21" s="50" t="s">
        <v>106</v>
      </c>
    </row>
  </sheetData>
  <sheetProtection/>
  <mergeCells count="15">
    <mergeCell ref="J6:J7"/>
    <mergeCell ref="G6:G7"/>
    <mergeCell ref="I6:I7"/>
    <mergeCell ref="A14:A15"/>
    <mergeCell ref="A10:A11"/>
    <mergeCell ref="H6:H7"/>
    <mergeCell ref="A8:A9"/>
    <mergeCell ref="A18:A19"/>
    <mergeCell ref="A12:A13"/>
    <mergeCell ref="A16:A17"/>
    <mergeCell ref="E5:H5"/>
    <mergeCell ref="A6:A7"/>
    <mergeCell ref="D6:D7"/>
    <mergeCell ref="E6:E7"/>
    <mergeCell ref="F6:F7"/>
  </mergeCells>
  <printOptions horizontalCentered="1"/>
  <pageMargins left="0.39000000000000007" right="0.39000000000000007" top="0.7900000000000001" bottom="0.59" header="0.2" footer="0.3900000000000000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21"/>
  <sheetViews>
    <sheetView showZeros="0" zoomScale="125" zoomScaleNormal="125" workbookViewId="0" topLeftCell="A1">
      <selection activeCell="B29" sqref="B29"/>
    </sheetView>
  </sheetViews>
  <sheetFormatPr defaultColWidth="11.421875" defaultRowHeight="13.5" customHeight="1"/>
  <cols>
    <col min="1" max="1" width="4.8515625" style="2" customWidth="1"/>
    <col min="2" max="2" width="12.140625" style="2" customWidth="1"/>
    <col min="3" max="3" width="16.28125" style="1" customWidth="1"/>
    <col min="4" max="4" width="7.140625" style="1" customWidth="1"/>
    <col min="5" max="5" width="11.8515625" style="1" customWidth="1"/>
    <col min="6" max="9" width="11.8515625" style="2" customWidth="1"/>
    <col min="10" max="10" width="17.00390625" style="22" customWidth="1"/>
    <col min="11" max="16384" width="11.421875" style="1" customWidth="1"/>
  </cols>
  <sheetData>
    <row r="1" spans="1:15" s="7" customFormat="1" ht="13.5" customHeight="1">
      <c r="A1" s="5" t="s">
        <v>5</v>
      </c>
      <c r="B1" s="6"/>
      <c r="D1" s="14"/>
      <c r="E1" s="8"/>
      <c r="F1" s="8"/>
      <c r="G1" s="8"/>
      <c r="H1" s="8"/>
      <c r="I1" s="8"/>
      <c r="J1" s="21"/>
      <c r="K1" s="8"/>
      <c r="L1" s="8"/>
      <c r="M1" s="8"/>
      <c r="N1" s="8"/>
      <c r="O1" s="8"/>
    </row>
    <row r="2" spans="1:10" s="7" customFormat="1" ht="13.5" customHeight="1">
      <c r="A2" s="9" t="s">
        <v>4</v>
      </c>
      <c r="B2" s="6"/>
      <c r="D2" s="14"/>
      <c r="E2" s="8"/>
      <c r="F2" s="8"/>
      <c r="G2" s="8"/>
      <c r="H2" s="8"/>
      <c r="I2" s="8"/>
      <c r="J2" s="21"/>
    </row>
    <row r="3" spans="1:10" s="10" customFormat="1" ht="13.5" customHeight="1">
      <c r="A3" s="11"/>
      <c r="D3" s="1"/>
      <c r="F3" s="11"/>
      <c r="G3" s="11"/>
      <c r="H3" s="11"/>
      <c r="J3" s="22"/>
    </row>
    <row r="4" spans="1:10" s="10" customFormat="1" ht="13.5" customHeight="1">
      <c r="A4" s="11"/>
      <c r="B4" s="12" t="s">
        <v>26</v>
      </c>
      <c r="C4" s="7" t="s">
        <v>92</v>
      </c>
      <c r="D4" s="1"/>
      <c r="F4" s="11"/>
      <c r="G4" s="11"/>
      <c r="H4" s="11"/>
      <c r="J4" s="22"/>
    </row>
    <row r="5" spans="1:10" s="10" customFormat="1" ht="13.5" customHeight="1">
      <c r="A5" s="11"/>
      <c r="B5" s="11"/>
      <c r="C5" s="7"/>
      <c r="D5" s="15">
        <v>1.1574074074074073E-05</v>
      </c>
      <c r="E5" s="64"/>
      <c r="F5" s="64"/>
      <c r="G5" s="64"/>
      <c r="H5" s="64"/>
      <c r="I5" s="11"/>
      <c r="J5" s="22"/>
    </row>
    <row r="6" spans="1:10" s="13" customFormat="1" ht="13.5" customHeight="1">
      <c r="A6" s="54" t="s">
        <v>7</v>
      </c>
      <c r="B6" s="39" t="s">
        <v>10</v>
      </c>
      <c r="C6" s="40" t="s">
        <v>11</v>
      </c>
      <c r="D6" s="56"/>
      <c r="E6" s="65" t="s">
        <v>101</v>
      </c>
      <c r="F6" s="60" t="s">
        <v>13</v>
      </c>
      <c r="G6" s="58" t="s">
        <v>91</v>
      </c>
      <c r="H6" s="60" t="s">
        <v>14</v>
      </c>
      <c r="I6" s="60" t="s">
        <v>9</v>
      </c>
      <c r="J6" s="61" t="s">
        <v>18</v>
      </c>
    </row>
    <row r="7" spans="1:10" ht="13.5" customHeight="1">
      <c r="A7" s="55"/>
      <c r="B7" s="41" t="s">
        <v>12</v>
      </c>
      <c r="C7" s="42" t="s">
        <v>8</v>
      </c>
      <c r="D7" s="57"/>
      <c r="E7" s="59"/>
      <c r="F7" s="59"/>
      <c r="G7" s="63"/>
      <c r="H7" s="59"/>
      <c r="I7" s="59"/>
      <c r="J7" s="62"/>
    </row>
    <row r="8" spans="1:10" ht="13.5" customHeight="1">
      <c r="A8" s="51">
        <v>1</v>
      </c>
      <c r="B8" s="36" t="s">
        <v>69</v>
      </c>
      <c r="C8" s="25" t="s">
        <v>70</v>
      </c>
      <c r="D8" s="26" t="s">
        <v>15</v>
      </c>
      <c r="E8" s="27">
        <v>9.45</v>
      </c>
      <c r="F8" s="27">
        <v>1.3</v>
      </c>
      <c r="G8" s="27">
        <v>8.45</v>
      </c>
      <c r="H8" s="27">
        <v>4.7</v>
      </c>
      <c r="I8" s="28">
        <f>SUM(E9:H9)</f>
        <v>2134</v>
      </c>
      <c r="J8" s="43" t="s">
        <v>73</v>
      </c>
    </row>
    <row r="9" spans="1:10" ht="13.5" customHeight="1">
      <c r="A9" s="52"/>
      <c r="B9" s="37">
        <v>37246</v>
      </c>
      <c r="C9" s="31" t="s">
        <v>41</v>
      </c>
      <c r="D9" s="32" t="s">
        <v>16</v>
      </c>
      <c r="E9" s="33">
        <f>IF(ISBLANK(E8),"",INT(20.0479*(17-E8)^1.835))</f>
        <v>818</v>
      </c>
      <c r="F9" s="33">
        <f>IF(ISBLANK(F8),"",INT(1.84523*(F8*100-75)^1.348))</f>
        <v>409</v>
      </c>
      <c r="G9" s="33">
        <f>IF(ISBLANK(G8),"",INT(56.0211*(G8-1.5)^1.05))</f>
        <v>428</v>
      </c>
      <c r="H9" s="33">
        <f>IF(ISBLANK(H8),"",INT(0.188807*(H8*100-210)^1.41))</f>
        <v>479</v>
      </c>
      <c r="I9" s="34">
        <f>I8</f>
        <v>2134</v>
      </c>
      <c r="J9" s="44"/>
    </row>
    <row r="10" spans="1:10" ht="13.5" customHeight="1">
      <c r="A10" s="51">
        <v>2</v>
      </c>
      <c r="B10" s="36" t="s">
        <v>71</v>
      </c>
      <c r="C10" s="25" t="s">
        <v>72</v>
      </c>
      <c r="D10" s="26" t="s">
        <v>15</v>
      </c>
      <c r="E10" s="27">
        <v>9.91</v>
      </c>
      <c r="F10" s="27">
        <v>1.3</v>
      </c>
      <c r="G10" s="27">
        <v>6.2</v>
      </c>
      <c r="H10" s="27">
        <v>4.91</v>
      </c>
      <c r="I10" s="28">
        <f>SUM(E11:H11)</f>
        <v>1957</v>
      </c>
      <c r="J10" s="43" t="s">
        <v>73</v>
      </c>
    </row>
    <row r="11" spans="1:10" ht="13.5" customHeight="1">
      <c r="A11" s="52"/>
      <c r="B11" s="37">
        <v>37462</v>
      </c>
      <c r="C11" s="31" t="s">
        <v>42</v>
      </c>
      <c r="D11" s="32" t="s">
        <v>16</v>
      </c>
      <c r="E11" s="33">
        <f>IF(ISBLANK(E10),"",INT(20.0479*(17-E10)^1.835))</f>
        <v>729</v>
      </c>
      <c r="F11" s="33">
        <f>IF(ISBLANK(F10),"",INT(1.84523*(F10*100-75)^1.348))</f>
        <v>409</v>
      </c>
      <c r="G11" s="33">
        <f>IF(ISBLANK(G10),"",INT(56.0211*(G10-1.5)^1.05))</f>
        <v>284</v>
      </c>
      <c r="H11" s="33">
        <f>IF(ISBLANK(H10),"",INT(0.188807*(H10*100-210)^1.41))</f>
        <v>535</v>
      </c>
      <c r="I11" s="34">
        <f>I10</f>
        <v>1957</v>
      </c>
      <c r="J11" s="44"/>
    </row>
    <row r="12" ht="13.5" customHeight="1">
      <c r="A12" s="16"/>
    </row>
    <row r="13" spans="1:9" ht="13.5" customHeight="1">
      <c r="A13" s="16"/>
      <c r="B13" s="12" t="s">
        <v>100</v>
      </c>
      <c r="C13" s="7" t="s">
        <v>47</v>
      </c>
      <c r="D13" s="15">
        <v>1.1574074074074073E-05</v>
      </c>
      <c r="E13" s="53"/>
      <c r="F13" s="53"/>
      <c r="G13" s="53"/>
      <c r="H13" s="53"/>
      <c r="I13" s="4"/>
    </row>
    <row r="14" spans="1:9" ht="13.5" customHeight="1">
      <c r="A14" s="16"/>
      <c r="B14" s="12"/>
      <c r="C14" s="7"/>
      <c r="D14" s="15"/>
      <c r="E14" s="23"/>
      <c r="F14" s="23"/>
      <c r="G14" s="23"/>
      <c r="H14" s="23"/>
      <c r="I14" s="4"/>
    </row>
    <row r="15" spans="1:10" s="13" customFormat="1" ht="13.5" customHeight="1">
      <c r="A15" s="54" t="s">
        <v>7</v>
      </c>
      <c r="B15" s="39" t="s">
        <v>10</v>
      </c>
      <c r="C15" s="40" t="s">
        <v>11</v>
      </c>
      <c r="D15" s="56"/>
      <c r="E15" s="60" t="s">
        <v>20</v>
      </c>
      <c r="F15" s="60" t="s">
        <v>13</v>
      </c>
      <c r="G15" s="60" t="s">
        <v>21</v>
      </c>
      <c r="H15" s="60" t="s">
        <v>14</v>
      </c>
      <c r="I15" s="60" t="s">
        <v>9</v>
      </c>
      <c r="J15" s="61" t="s">
        <v>18</v>
      </c>
    </row>
    <row r="16" spans="1:10" ht="13.5" customHeight="1">
      <c r="A16" s="55"/>
      <c r="B16" s="41" t="s">
        <v>12</v>
      </c>
      <c r="C16" s="42" t="s">
        <v>8</v>
      </c>
      <c r="D16" s="57"/>
      <c r="E16" s="59"/>
      <c r="F16" s="59"/>
      <c r="G16" s="59"/>
      <c r="H16" s="59"/>
      <c r="I16" s="59"/>
      <c r="J16" s="62"/>
    </row>
    <row r="17" spans="1:10" ht="13.5" customHeight="1">
      <c r="A17" s="51">
        <v>1</v>
      </c>
      <c r="B17" s="36" t="s">
        <v>27</v>
      </c>
      <c r="C17" s="25" t="s">
        <v>28</v>
      </c>
      <c r="D17" s="26" t="s">
        <v>15</v>
      </c>
      <c r="E17" s="27">
        <v>10.24</v>
      </c>
      <c r="F17" s="27">
        <v>1.6</v>
      </c>
      <c r="G17" s="27">
        <v>11.77</v>
      </c>
      <c r="H17" s="27">
        <v>5.21</v>
      </c>
      <c r="I17" s="28">
        <f>SUM(E18:H18)</f>
        <v>2667</v>
      </c>
      <c r="J17" s="43" t="s">
        <v>74</v>
      </c>
    </row>
    <row r="18" spans="1:10" ht="13.5" customHeight="1">
      <c r="A18" s="52"/>
      <c r="B18" s="37" t="s">
        <v>37</v>
      </c>
      <c r="C18" s="31" t="s">
        <v>29</v>
      </c>
      <c r="D18" s="32" t="s">
        <v>16</v>
      </c>
      <c r="E18" s="33">
        <f>IF(ISBLANK(E17),"",INT(20.0479*(17-E17)^1.835))</f>
        <v>668</v>
      </c>
      <c r="F18" s="33">
        <f>IF(ISBLANK(F17),"",INT(1.84523*(F17*100-75)^1.348))</f>
        <v>736</v>
      </c>
      <c r="G18" s="33">
        <f>IF(ISBLANK(G17),"",INT(56.0211*(G17-1.5)^1.05))</f>
        <v>646</v>
      </c>
      <c r="H18" s="33">
        <f>IF(ISBLANK(H17),"",INT(0.188807*(H17*100-210)^1.41))</f>
        <v>617</v>
      </c>
      <c r="I18" s="34">
        <f>I17</f>
        <v>2667</v>
      </c>
      <c r="J18" s="44"/>
    </row>
    <row r="21" spans="2:3" ht="13.5" customHeight="1">
      <c r="B21" s="49" t="s">
        <v>105</v>
      </c>
      <c r="C21" s="50" t="s">
        <v>106</v>
      </c>
    </row>
  </sheetData>
  <sheetProtection/>
  <mergeCells count="21">
    <mergeCell ref="G15:G16"/>
    <mergeCell ref="I6:I7"/>
    <mergeCell ref="H15:H16"/>
    <mergeCell ref="J6:J7"/>
    <mergeCell ref="I15:I16"/>
    <mergeCell ref="J15:J16"/>
    <mergeCell ref="A10:A11"/>
    <mergeCell ref="A8:A9"/>
    <mergeCell ref="D15:D16"/>
    <mergeCell ref="E15:E16"/>
    <mergeCell ref="F15:F16"/>
    <mergeCell ref="E5:H5"/>
    <mergeCell ref="A6:A7"/>
    <mergeCell ref="D6:D7"/>
    <mergeCell ref="E6:E7"/>
    <mergeCell ref="F6:F7"/>
    <mergeCell ref="A17:A18"/>
    <mergeCell ref="G6:G7"/>
    <mergeCell ref="H6:H7"/>
    <mergeCell ref="E13:H13"/>
    <mergeCell ref="A15:A16"/>
  </mergeCells>
  <printOptions horizontalCentered="1"/>
  <pageMargins left="0.39000000000000007" right="0.39000000000000007" top="0.7900000000000001" bottom="0.7900000000000001" header="0.2" footer="0.3900000000000000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25"/>
  <sheetViews>
    <sheetView showZeros="0" zoomScale="125" zoomScaleNormal="125" zoomScaleSheetLayoutView="75" workbookViewId="0" topLeftCell="A1">
      <selection activeCell="B29" sqref="B29"/>
    </sheetView>
  </sheetViews>
  <sheetFormatPr defaultColWidth="11.421875" defaultRowHeight="13.5" customHeight="1"/>
  <cols>
    <col min="1" max="1" width="4.7109375" style="2" customWidth="1"/>
    <col min="2" max="2" width="13.140625" style="2" bestFit="1" customWidth="1"/>
    <col min="3" max="3" width="14.7109375" style="1" customWidth="1"/>
    <col min="4" max="4" width="7.140625" style="13" customWidth="1"/>
    <col min="5" max="5" width="11.8515625" style="1" customWidth="1"/>
    <col min="6" max="9" width="11.8515625" style="2" customWidth="1"/>
    <col min="10" max="10" width="19.8515625" style="22" customWidth="1"/>
    <col min="11" max="16384" width="11.421875" style="1" customWidth="1"/>
  </cols>
  <sheetData>
    <row r="1" spans="1:11" s="7" customFormat="1" ht="13.5" customHeight="1">
      <c r="A1" s="5" t="s">
        <v>5</v>
      </c>
      <c r="B1" s="6"/>
      <c r="D1" s="17"/>
      <c r="E1" s="8"/>
      <c r="F1" s="8"/>
      <c r="G1" s="8"/>
      <c r="H1" s="8"/>
      <c r="I1" s="8"/>
      <c r="J1" s="21"/>
      <c r="K1" s="8"/>
    </row>
    <row r="2" spans="1:11" s="7" customFormat="1" ht="13.5" customHeight="1">
      <c r="A2" s="9" t="s">
        <v>4</v>
      </c>
      <c r="B2" s="6"/>
      <c r="D2" s="17"/>
      <c r="E2" s="8"/>
      <c r="F2" s="8"/>
      <c r="G2" s="8"/>
      <c r="H2" s="8"/>
      <c r="I2" s="8"/>
      <c r="J2" s="21"/>
      <c r="K2" s="8"/>
    </row>
    <row r="3" spans="1:11" s="10" customFormat="1" ht="13.5" customHeight="1">
      <c r="A3" s="9"/>
      <c r="B3" s="6"/>
      <c r="C3" s="7"/>
      <c r="D3" s="17"/>
      <c r="E3" s="8"/>
      <c r="F3" s="8"/>
      <c r="G3" s="8"/>
      <c r="H3" s="8"/>
      <c r="I3" s="8"/>
      <c r="J3" s="21"/>
      <c r="K3" s="8"/>
    </row>
    <row r="4" spans="1:10" s="10" customFormat="1" ht="13.5" customHeight="1">
      <c r="A4" s="9"/>
      <c r="B4" s="12" t="s">
        <v>19</v>
      </c>
      <c r="C4" s="7" t="s">
        <v>6</v>
      </c>
      <c r="D4" s="13"/>
      <c r="F4" s="11"/>
      <c r="G4" s="8"/>
      <c r="H4" s="8"/>
      <c r="I4" s="8"/>
      <c r="J4" s="21"/>
    </row>
    <row r="5" spans="1:10" s="10" customFormat="1" ht="13.5" customHeight="1">
      <c r="A5" s="11"/>
      <c r="B5" s="11"/>
      <c r="C5" s="7"/>
      <c r="D5" s="20">
        <v>1.1574074074074073E-05</v>
      </c>
      <c r="E5" s="64"/>
      <c r="F5" s="64"/>
      <c r="G5" s="64"/>
      <c r="H5" s="64"/>
      <c r="I5" s="11"/>
      <c r="J5" s="22"/>
    </row>
    <row r="6" spans="1:10" s="13" customFormat="1" ht="13.5" customHeight="1">
      <c r="A6" s="66" t="s">
        <v>93</v>
      </c>
      <c r="B6" s="39" t="s">
        <v>10</v>
      </c>
      <c r="C6" s="40" t="s">
        <v>11</v>
      </c>
      <c r="D6" s="68"/>
      <c r="E6" s="58" t="s">
        <v>97</v>
      </c>
      <c r="F6" s="60" t="s">
        <v>13</v>
      </c>
      <c r="G6" s="58" t="s">
        <v>94</v>
      </c>
      <c r="H6" s="60" t="s">
        <v>14</v>
      </c>
      <c r="I6" s="60" t="s">
        <v>9</v>
      </c>
      <c r="J6" s="61" t="s">
        <v>18</v>
      </c>
    </row>
    <row r="7" spans="1:10" ht="13.5" customHeight="1">
      <c r="A7" s="67"/>
      <c r="B7" s="41" t="s">
        <v>12</v>
      </c>
      <c r="C7" s="42" t="s">
        <v>8</v>
      </c>
      <c r="D7" s="69"/>
      <c r="E7" s="59"/>
      <c r="F7" s="59"/>
      <c r="G7" s="63"/>
      <c r="H7" s="59"/>
      <c r="I7" s="59"/>
      <c r="J7" s="62"/>
    </row>
    <row r="8" spans="1:10" ht="13.5" customHeight="1">
      <c r="A8" s="51">
        <v>1</v>
      </c>
      <c r="B8" s="36" t="s">
        <v>76</v>
      </c>
      <c r="C8" s="25" t="s">
        <v>77</v>
      </c>
      <c r="D8" s="45" t="s">
        <v>15</v>
      </c>
      <c r="E8" s="27">
        <v>9.52</v>
      </c>
      <c r="F8" s="27">
        <v>1.55</v>
      </c>
      <c r="G8" s="27">
        <v>7.88</v>
      </c>
      <c r="H8" s="27">
        <v>4.77</v>
      </c>
      <c r="I8" s="28">
        <f>SUM(E9:H9)</f>
        <v>1759</v>
      </c>
      <c r="J8" s="43" t="s">
        <v>23</v>
      </c>
    </row>
    <row r="9" spans="1:10" ht="13.5" customHeight="1">
      <c r="A9" s="52"/>
      <c r="B9" s="37">
        <v>38161</v>
      </c>
      <c r="C9" s="31" t="s">
        <v>44</v>
      </c>
      <c r="D9" s="46" t="s">
        <v>16</v>
      </c>
      <c r="E9" s="47">
        <f>IF(ISBLANK(E8),"",TRUNC(20.5173*(15.5-E8)^1.92))</f>
        <v>635</v>
      </c>
      <c r="F9" s="47">
        <f>IF(ISBLANK(F8),"",TRUNC(0.8465*(F8*100-75)^1.42))</f>
        <v>426</v>
      </c>
      <c r="G9" s="47">
        <f>IF(ISBLANK(G8),"",TRUNC(51.39*(G8-1.5)^1.05))</f>
        <v>359</v>
      </c>
      <c r="H9" s="47">
        <f>IF(ISBLANK(H8),"",TRUNC(0.14354*(H8*100-220)^1.4))</f>
        <v>339</v>
      </c>
      <c r="I9" s="34">
        <f>I8</f>
        <v>1759</v>
      </c>
      <c r="J9" s="44"/>
    </row>
    <row r="10" spans="1:10" ht="13.5" customHeight="1">
      <c r="A10" s="51">
        <v>2</v>
      </c>
      <c r="B10" s="36" t="s">
        <v>78</v>
      </c>
      <c r="C10" s="25" t="s">
        <v>79</v>
      </c>
      <c r="D10" s="45" t="s">
        <v>15</v>
      </c>
      <c r="E10" s="27">
        <v>11.18</v>
      </c>
      <c r="F10" s="27">
        <v>1.65</v>
      </c>
      <c r="G10" s="27">
        <v>9.29</v>
      </c>
      <c r="H10" s="27">
        <v>5.2</v>
      </c>
      <c r="I10" s="28">
        <f>SUM(E11:H11)</f>
        <v>1708</v>
      </c>
      <c r="J10" s="43" t="s">
        <v>90</v>
      </c>
    </row>
    <row r="11" spans="1:10" ht="13.5" customHeight="1">
      <c r="A11" s="52"/>
      <c r="B11" s="37">
        <v>37995</v>
      </c>
      <c r="C11" s="31" t="s">
        <v>39</v>
      </c>
      <c r="D11" s="46" t="s">
        <v>16</v>
      </c>
      <c r="E11" s="47">
        <f>IF(ISBLANK(E10),"",TRUNC(20.5173*(15.5-E10)^1.92))</f>
        <v>340</v>
      </c>
      <c r="F11" s="47">
        <f>IF(ISBLANK(F10),"",TRUNC(0.8465*(F10*100-75)^1.42))</f>
        <v>504</v>
      </c>
      <c r="G11" s="47">
        <f>IF(ISBLANK(G10),"",TRUNC(51.39*(G10-1.5)^1.05))</f>
        <v>443</v>
      </c>
      <c r="H11" s="47">
        <f>IF(ISBLANK(H10),"",TRUNC(0.14354*(H10*100-220)^1.4))</f>
        <v>421</v>
      </c>
      <c r="I11" s="34">
        <f>I10</f>
        <v>1708</v>
      </c>
      <c r="J11" s="44"/>
    </row>
    <row r="12" spans="1:10" ht="13.5" customHeight="1">
      <c r="A12" s="51">
        <v>3</v>
      </c>
      <c r="B12" s="36" t="s">
        <v>82</v>
      </c>
      <c r="C12" s="25" t="s">
        <v>83</v>
      </c>
      <c r="D12" s="45" t="s">
        <v>15</v>
      </c>
      <c r="E12" s="27">
        <v>9.71</v>
      </c>
      <c r="F12" s="27">
        <v>1.55</v>
      </c>
      <c r="G12" s="27">
        <v>6.85</v>
      </c>
      <c r="H12" s="27">
        <v>4.6</v>
      </c>
      <c r="I12" s="28">
        <f>SUM(E13:H13)</f>
        <v>1629</v>
      </c>
      <c r="J12" s="43" t="s">
        <v>23</v>
      </c>
    </row>
    <row r="13" spans="1:10" ht="13.5" customHeight="1">
      <c r="A13" s="52"/>
      <c r="B13" s="37">
        <v>38282</v>
      </c>
      <c r="C13" s="31" t="s">
        <v>38</v>
      </c>
      <c r="D13" s="46" t="s">
        <v>16</v>
      </c>
      <c r="E13" s="47">
        <f>IF(ISBLANK(E12),"",TRUNC(20.5173*(15.5-E12)^1.92))</f>
        <v>597</v>
      </c>
      <c r="F13" s="47">
        <f>IF(ISBLANK(F12),"",TRUNC(0.8465*(F12*100-75)^1.42))</f>
        <v>426</v>
      </c>
      <c r="G13" s="47">
        <f>IF(ISBLANK(G12),"",TRUNC(51.39*(G12-1.5)^1.05))</f>
        <v>298</v>
      </c>
      <c r="H13" s="47">
        <f>IF(ISBLANK(H12),"",TRUNC(0.14354*(H12*100-220)^1.4))</f>
        <v>308</v>
      </c>
      <c r="I13" s="34">
        <f>I12</f>
        <v>1629</v>
      </c>
      <c r="J13" s="44"/>
    </row>
    <row r="14" spans="1:10" ht="13.5" customHeight="1">
      <c r="A14" s="51">
        <v>4</v>
      </c>
      <c r="B14" s="36" t="s">
        <v>84</v>
      </c>
      <c r="C14" s="25" t="s">
        <v>85</v>
      </c>
      <c r="D14" s="45" t="s">
        <v>15</v>
      </c>
      <c r="E14" s="27">
        <v>11.84</v>
      </c>
      <c r="F14" s="27">
        <v>1.55</v>
      </c>
      <c r="G14" s="27">
        <v>8.38</v>
      </c>
      <c r="H14" s="27">
        <v>5.46</v>
      </c>
      <c r="I14" s="28">
        <f>SUM(E15:H15)</f>
        <v>1535</v>
      </c>
      <c r="J14" s="43" t="s">
        <v>89</v>
      </c>
    </row>
    <row r="15" spans="1:10" ht="13.5" customHeight="1">
      <c r="A15" s="52"/>
      <c r="B15" s="37">
        <v>38259</v>
      </c>
      <c r="C15" s="31" t="s">
        <v>38</v>
      </c>
      <c r="D15" s="46" t="s">
        <v>16</v>
      </c>
      <c r="E15" s="47">
        <f>IF(ISBLANK(E14),"",TRUNC(20.5173*(15.5-E14)^1.92))</f>
        <v>247</v>
      </c>
      <c r="F15" s="47">
        <f>IF(ISBLANK(F14),"",TRUNC(0.8465*(F14*100-75)^1.42))</f>
        <v>426</v>
      </c>
      <c r="G15" s="47">
        <f>IF(ISBLANK(G14),"",TRUNC(51.39*(G14-1.5)^1.05))</f>
        <v>389</v>
      </c>
      <c r="H15" s="47">
        <f>IF(ISBLANK(H14),"",TRUNC(0.14354*(H14*100-220)^1.4))</f>
        <v>473</v>
      </c>
      <c r="I15" s="34">
        <f>I14</f>
        <v>1535</v>
      </c>
      <c r="J15" s="44"/>
    </row>
    <row r="16" spans="1:10" ht="13.5" customHeight="1">
      <c r="A16" s="51">
        <v>5</v>
      </c>
      <c r="B16" s="36" t="s">
        <v>80</v>
      </c>
      <c r="C16" s="25" t="s">
        <v>81</v>
      </c>
      <c r="D16" s="45" t="s">
        <v>15</v>
      </c>
      <c r="E16" s="27">
        <v>11.53</v>
      </c>
      <c r="F16" s="27">
        <v>1.35</v>
      </c>
      <c r="G16" s="27">
        <v>7.83</v>
      </c>
      <c r="H16" s="27">
        <v>4.12</v>
      </c>
      <c r="I16" s="28">
        <f>SUM(E17:H17)</f>
        <v>1153</v>
      </c>
      <c r="J16" s="43" t="s">
        <v>23</v>
      </c>
    </row>
    <row r="17" spans="1:10" ht="13.5" customHeight="1">
      <c r="A17" s="52"/>
      <c r="B17" s="37">
        <v>38227</v>
      </c>
      <c r="C17" s="31" t="s">
        <v>44</v>
      </c>
      <c r="D17" s="46" t="s">
        <v>16</v>
      </c>
      <c r="E17" s="47">
        <f>IF(ISBLANK(E16),"",TRUNC(20.5173*(15.5-E16)^1.92))</f>
        <v>289</v>
      </c>
      <c r="F17" s="47">
        <f>IF(ISBLANK(F16),"",TRUNC(0.8465*(F16*100-75)^1.42))</f>
        <v>283</v>
      </c>
      <c r="G17" s="47">
        <f>IF(ISBLANK(G16),"",TRUNC(51.39*(G16-1.5)^1.05))</f>
        <v>356</v>
      </c>
      <c r="H17" s="47">
        <f>IF(ISBLANK(H16),"",TRUNC(0.14354*(H16*100-220)^1.4))</f>
        <v>225</v>
      </c>
      <c r="I17" s="34">
        <f>I16</f>
        <v>1153</v>
      </c>
      <c r="J17" s="44"/>
    </row>
    <row r="18" spans="1:10" ht="13.5" customHeight="1">
      <c r="A18" s="51">
        <v>6</v>
      </c>
      <c r="B18" s="36" t="s">
        <v>86</v>
      </c>
      <c r="C18" s="25" t="s">
        <v>87</v>
      </c>
      <c r="D18" s="45" t="s">
        <v>15</v>
      </c>
      <c r="E18" s="27">
        <v>11.83</v>
      </c>
      <c r="F18" s="27">
        <v>1.25</v>
      </c>
      <c r="G18" s="27">
        <v>9.65</v>
      </c>
      <c r="H18" s="27">
        <v>3.76</v>
      </c>
      <c r="I18" s="28">
        <f>SUM(E19:H19)</f>
        <v>1100</v>
      </c>
      <c r="J18" s="43" t="s">
        <v>88</v>
      </c>
    </row>
    <row r="19" spans="1:10" ht="13.5" customHeight="1">
      <c r="A19" s="52"/>
      <c r="B19" s="37">
        <v>37803</v>
      </c>
      <c r="C19" s="31" t="s">
        <v>40</v>
      </c>
      <c r="D19" s="46" t="s">
        <v>16</v>
      </c>
      <c r="E19" s="47">
        <f>IF(ISBLANK(E18),"",TRUNC(20.5173*(15.5-E18)^1.92))</f>
        <v>249</v>
      </c>
      <c r="F19" s="47">
        <f>IF(ISBLANK(F18),"",TRUNC(0.8465*(F18*100-75)^1.42))</f>
        <v>218</v>
      </c>
      <c r="G19" s="47">
        <f>IF(ISBLANK(G18),"",TRUNC(51.39*(G18-1.5)^1.05))</f>
        <v>465</v>
      </c>
      <c r="H19" s="47">
        <f>IF(ISBLANK(H18),"",TRUNC(0.14354*(H18*100-220)^1.4))</f>
        <v>168</v>
      </c>
      <c r="I19" s="34">
        <f>I18</f>
        <v>1100</v>
      </c>
      <c r="J19" s="44"/>
    </row>
    <row r="22" spans="2:3" ht="13.5" customHeight="1">
      <c r="B22" s="49" t="s">
        <v>105</v>
      </c>
      <c r="C22" s="50" t="s">
        <v>106</v>
      </c>
    </row>
    <row r="24" ht="13.5" customHeight="1">
      <c r="A24" s="16"/>
    </row>
    <row r="25" ht="13.5" customHeight="1">
      <c r="A25" s="16"/>
    </row>
  </sheetData>
  <sheetProtection/>
  <mergeCells count="15">
    <mergeCell ref="E5:H5"/>
    <mergeCell ref="A6:A7"/>
    <mergeCell ref="D6:D7"/>
    <mergeCell ref="E6:E7"/>
    <mergeCell ref="F6:F7"/>
    <mergeCell ref="I6:I7"/>
    <mergeCell ref="H6:H7"/>
    <mergeCell ref="A16:A17"/>
    <mergeCell ref="A18:A19"/>
    <mergeCell ref="A8:A9"/>
    <mergeCell ref="A10:A11"/>
    <mergeCell ref="J6:J7"/>
    <mergeCell ref="A14:A15"/>
    <mergeCell ref="A12:A13"/>
    <mergeCell ref="G6:G7"/>
  </mergeCells>
  <printOptions horizontalCentered="1"/>
  <pageMargins left="0.4" right="0.4" top="0.7900000000000001" bottom="0.7900000000000001" header="0.2" footer="0.39000000000000007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K25"/>
  <sheetViews>
    <sheetView showZeros="0" zoomScale="125" zoomScaleNormal="125" zoomScaleSheetLayoutView="75" workbookViewId="0" topLeftCell="A1">
      <selection activeCell="A8" sqref="A8:A15"/>
    </sheetView>
  </sheetViews>
  <sheetFormatPr defaultColWidth="11.421875" defaultRowHeight="13.5" customHeight="1"/>
  <cols>
    <col min="1" max="1" width="4.7109375" style="2" customWidth="1"/>
    <col min="2" max="2" width="13.140625" style="2" customWidth="1"/>
    <col min="3" max="3" width="16.140625" style="1" customWidth="1"/>
    <col min="4" max="4" width="7.140625" style="13" customWidth="1"/>
    <col min="5" max="5" width="11.8515625" style="1" customWidth="1"/>
    <col min="6" max="9" width="11.8515625" style="2" customWidth="1"/>
    <col min="10" max="10" width="18.140625" style="22" customWidth="1"/>
    <col min="11" max="16384" width="11.421875" style="1" customWidth="1"/>
  </cols>
  <sheetData>
    <row r="1" spans="1:11" s="7" customFormat="1" ht="13.5" customHeight="1">
      <c r="A1" s="5" t="s">
        <v>5</v>
      </c>
      <c r="B1" s="6"/>
      <c r="D1" s="17"/>
      <c r="E1" s="8"/>
      <c r="F1" s="8"/>
      <c r="G1" s="8"/>
      <c r="H1" s="8"/>
      <c r="I1" s="8"/>
      <c r="J1" s="21"/>
      <c r="K1" s="8"/>
    </row>
    <row r="2" spans="1:11" s="7" customFormat="1" ht="13.5" customHeight="1">
      <c r="A2" s="9" t="s">
        <v>4</v>
      </c>
      <c r="B2" s="6"/>
      <c r="D2" s="17"/>
      <c r="E2" s="8"/>
      <c r="F2" s="8"/>
      <c r="G2" s="8"/>
      <c r="H2" s="8"/>
      <c r="I2" s="8"/>
      <c r="J2" s="21"/>
      <c r="K2" s="8"/>
    </row>
    <row r="3" spans="1:11" s="10" customFormat="1" ht="13.5" customHeight="1">
      <c r="A3" s="9"/>
      <c r="B3" s="6"/>
      <c r="C3" s="7"/>
      <c r="D3" s="17"/>
      <c r="E3" s="8"/>
      <c r="F3" s="8"/>
      <c r="G3" s="8"/>
      <c r="H3" s="8"/>
      <c r="I3" s="8"/>
      <c r="J3" s="21"/>
      <c r="K3" s="8"/>
    </row>
    <row r="4" spans="1:10" s="10" customFormat="1" ht="13.5" customHeight="1">
      <c r="A4" s="9"/>
      <c r="B4" s="12" t="s">
        <v>95</v>
      </c>
      <c r="C4" s="7" t="s">
        <v>6</v>
      </c>
      <c r="D4" s="13"/>
      <c r="F4" s="11"/>
      <c r="G4" s="8"/>
      <c r="H4" s="8"/>
      <c r="I4" s="8"/>
      <c r="J4" s="21"/>
    </row>
    <row r="5" spans="1:10" s="10" customFormat="1" ht="13.5" customHeight="1">
      <c r="A5" s="11"/>
      <c r="B5" s="11"/>
      <c r="C5" s="7"/>
      <c r="D5" s="20">
        <v>1.1574074074074073E-05</v>
      </c>
      <c r="E5" s="64"/>
      <c r="F5" s="64"/>
      <c r="G5" s="64"/>
      <c r="H5" s="64"/>
      <c r="I5" s="11"/>
      <c r="J5" s="22"/>
    </row>
    <row r="6" spans="1:10" s="13" customFormat="1" ht="13.5" customHeight="1">
      <c r="A6" s="66" t="s">
        <v>93</v>
      </c>
      <c r="B6" s="39" t="s">
        <v>10</v>
      </c>
      <c r="C6" s="40" t="s">
        <v>11</v>
      </c>
      <c r="D6" s="68"/>
      <c r="E6" s="65" t="s">
        <v>102</v>
      </c>
      <c r="F6" s="60" t="s">
        <v>13</v>
      </c>
      <c r="G6" s="58" t="s">
        <v>96</v>
      </c>
      <c r="H6" s="60" t="s">
        <v>14</v>
      </c>
      <c r="I6" s="60" t="s">
        <v>9</v>
      </c>
      <c r="J6" s="61" t="s">
        <v>18</v>
      </c>
    </row>
    <row r="7" spans="1:10" ht="13.5" customHeight="1">
      <c r="A7" s="67"/>
      <c r="B7" s="41" t="s">
        <v>12</v>
      </c>
      <c r="C7" s="42" t="s">
        <v>8</v>
      </c>
      <c r="D7" s="69"/>
      <c r="E7" s="59"/>
      <c r="F7" s="59"/>
      <c r="G7" s="63"/>
      <c r="H7" s="59"/>
      <c r="I7" s="59"/>
      <c r="J7" s="62"/>
    </row>
    <row r="8" spans="1:10" ht="13.5" customHeight="1">
      <c r="A8" s="51">
        <v>1</v>
      </c>
      <c r="B8" s="36" t="s">
        <v>59</v>
      </c>
      <c r="C8" s="25" t="s">
        <v>60</v>
      </c>
      <c r="D8" s="45" t="s">
        <v>15</v>
      </c>
      <c r="E8" s="27">
        <v>9.18</v>
      </c>
      <c r="F8" s="27">
        <v>1.75</v>
      </c>
      <c r="G8" s="27">
        <v>10.72</v>
      </c>
      <c r="H8" s="27">
        <v>5.81</v>
      </c>
      <c r="I8" s="28">
        <f>SUM(E9:H9)</f>
        <v>2367</v>
      </c>
      <c r="J8" s="43" t="s">
        <v>23</v>
      </c>
    </row>
    <row r="9" spans="1:10" ht="13.5" customHeight="1">
      <c r="A9" s="52"/>
      <c r="B9" s="37">
        <v>37316</v>
      </c>
      <c r="C9" s="31" t="s">
        <v>46</v>
      </c>
      <c r="D9" s="46" t="s">
        <v>16</v>
      </c>
      <c r="E9" s="47">
        <f>IF(ISBLANK(E8),"",TRUNC(20.5173*(15.5-E8)^1.92))</f>
        <v>707</v>
      </c>
      <c r="F9" s="47">
        <f>IF(ISBLANK(F8),"",TRUNC(0.8465*(F8*100-75)^1.42))</f>
        <v>585</v>
      </c>
      <c r="G9" s="47">
        <f>IF(ISBLANK(G8),"",TRUNC(51.39*(G8-1.5)^1.05))</f>
        <v>529</v>
      </c>
      <c r="H9" s="47">
        <f>IF(ISBLANK(H8),"",TRUNC(0.14354*(H8*100-220)^1.4))</f>
        <v>546</v>
      </c>
      <c r="I9" s="34">
        <f>I8</f>
        <v>2367</v>
      </c>
      <c r="J9" s="44" t="s">
        <v>24</v>
      </c>
    </row>
    <row r="10" spans="1:10" ht="13.5" customHeight="1">
      <c r="A10" s="51">
        <v>2</v>
      </c>
      <c r="B10" s="36" t="s">
        <v>57</v>
      </c>
      <c r="C10" s="25" t="s">
        <v>58</v>
      </c>
      <c r="D10" s="45" t="s">
        <v>15</v>
      </c>
      <c r="E10" s="27">
        <v>9.01</v>
      </c>
      <c r="F10" s="27">
        <v>1.6</v>
      </c>
      <c r="G10" s="27">
        <v>10</v>
      </c>
      <c r="H10" s="27">
        <v>5.07</v>
      </c>
      <c r="I10" s="28">
        <f>SUM(E11:H11)</f>
        <v>2090</v>
      </c>
      <c r="J10" s="43" t="s">
        <v>25</v>
      </c>
    </row>
    <row r="11" spans="1:10" ht="13.5" customHeight="1">
      <c r="A11" s="52"/>
      <c r="B11" s="37">
        <v>37349</v>
      </c>
      <c r="C11" s="31" t="s">
        <v>45</v>
      </c>
      <c r="D11" s="46" t="s">
        <v>16</v>
      </c>
      <c r="E11" s="47">
        <f>IF(ISBLANK(E10),"",TRUNC(20.5173*(15.5-E10)^1.92))</f>
        <v>744</v>
      </c>
      <c r="F11" s="47">
        <f>IF(ISBLANK(F10),"",TRUNC(0.8465*(F10*100-75)^1.42))</f>
        <v>464</v>
      </c>
      <c r="G11" s="47">
        <f>IF(ISBLANK(G10),"",TRUNC(51.39*(G10-1.5)^1.05))</f>
        <v>486</v>
      </c>
      <c r="H11" s="47">
        <f>IF(ISBLANK(H10),"",TRUNC(0.14354*(H10*100-220)^1.4))</f>
        <v>396</v>
      </c>
      <c r="I11" s="34">
        <f>I10</f>
        <v>2090</v>
      </c>
      <c r="J11" s="44"/>
    </row>
    <row r="12" spans="1:10" ht="13.5" customHeight="1">
      <c r="A12" s="51">
        <v>3</v>
      </c>
      <c r="B12" s="36" t="s">
        <v>65</v>
      </c>
      <c r="C12" s="25" t="s">
        <v>61</v>
      </c>
      <c r="D12" s="45" t="s">
        <v>15</v>
      </c>
      <c r="E12" s="27">
        <v>11.23</v>
      </c>
      <c r="F12" s="27">
        <v>1.4</v>
      </c>
      <c r="G12" s="27">
        <v>10.27</v>
      </c>
      <c r="H12" s="27">
        <v>4.04</v>
      </c>
      <c r="I12" s="28">
        <f>SUM(E13:H13)</f>
        <v>1364</v>
      </c>
      <c r="J12" s="43" t="s">
        <v>62</v>
      </c>
    </row>
    <row r="13" spans="1:10" ht="13.5" customHeight="1">
      <c r="A13" s="52"/>
      <c r="B13" s="37">
        <v>37401</v>
      </c>
      <c r="C13" s="31" t="s">
        <v>43</v>
      </c>
      <c r="D13" s="46" t="s">
        <v>16</v>
      </c>
      <c r="E13" s="47">
        <f>IF(ISBLANK(E12),"",TRUNC(20.5173*(15.5-E12)^1.92))</f>
        <v>333</v>
      </c>
      <c r="F13" s="47">
        <f>IF(ISBLANK(F12),"",TRUNC(0.8465*(F12*100-75)^1.42))</f>
        <v>317</v>
      </c>
      <c r="G13" s="47">
        <f>IF(ISBLANK(G12),"",TRUNC(51.39*(G12-1.5)^1.05))</f>
        <v>502</v>
      </c>
      <c r="H13" s="47">
        <f>IF(ISBLANK(H12),"",TRUNC(0.14354*(H12*100-220)^1.4))</f>
        <v>212</v>
      </c>
      <c r="I13" s="34">
        <f>I12</f>
        <v>1364</v>
      </c>
      <c r="J13" s="44"/>
    </row>
    <row r="14" spans="1:10" ht="13.5" customHeight="1">
      <c r="A14" s="51">
        <v>4</v>
      </c>
      <c r="B14" s="36" t="s">
        <v>63</v>
      </c>
      <c r="C14" s="25" t="s">
        <v>64</v>
      </c>
      <c r="D14" s="45" t="s">
        <v>15</v>
      </c>
      <c r="E14" s="27">
        <v>12.26</v>
      </c>
      <c r="F14" s="27">
        <v>1.25</v>
      </c>
      <c r="G14" s="27">
        <v>8.82</v>
      </c>
      <c r="H14" s="27">
        <v>4.19</v>
      </c>
      <c r="I14" s="28">
        <f>SUM(E15:H15)</f>
        <v>1066</v>
      </c>
      <c r="J14" s="43" t="s">
        <v>62</v>
      </c>
    </row>
    <row r="15" spans="1:10" ht="13.5" customHeight="1">
      <c r="A15" s="52"/>
      <c r="B15" s="37">
        <v>37322</v>
      </c>
      <c r="C15" s="31" t="s">
        <v>42</v>
      </c>
      <c r="D15" s="46" t="s">
        <v>16</v>
      </c>
      <c r="E15" s="47">
        <f>IF(ISBLANK(E14),"",TRUNC(20.5173*(15.5-E14)^1.92))</f>
        <v>196</v>
      </c>
      <c r="F15" s="47">
        <f>IF(ISBLANK(F14),"",TRUNC(0.8465*(F14*100-75)^1.42))</f>
        <v>218</v>
      </c>
      <c r="G15" s="47">
        <f>IF(ISBLANK(G14),"",TRUNC(51.39*(G14-1.5)^1.05))</f>
        <v>415</v>
      </c>
      <c r="H15" s="47">
        <f>IF(ISBLANK(H14),"",TRUNC(0.14354*(H14*100-220)^1.4))</f>
        <v>237</v>
      </c>
      <c r="I15" s="34">
        <f>I14</f>
        <v>1066</v>
      </c>
      <c r="J15" s="44"/>
    </row>
    <row r="17" spans="1:3" ht="14.25">
      <c r="A17" s="16"/>
      <c r="B17" s="48" t="s">
        <v>104</v>
      </c>
      <c r="C17" s="7" t="s">
        <v>47</v>
      </c>
    </row>
    <row r="18" ht="12.75">
      <c r="A18" s="16"/>
    </row>
    <row r="19" spans="1:10" ht="12.75">
      <c r="A19" s="66" t="s">
        <v>93</v>
      </c>
      <c r="B19" s="39" t="s">
        <v>10</v>
      </c>
      <c r="C19" s="40" t="s">
        <v>11</v>
      </c>
      <c r="D19" s="68"/>
      <c r="E19" s="65" t="s">
        <v>103</v>
      </c>
      <c r="F19" s="60" t="s">
        <v>13</v>
      </c>
      <c r="G19" s="58" t="s">
        <v>48</v>
      </c>
      <c r="H19" s="60" t="s">
        <v>14</v>
      </c>
      <c r="I19" s="60" t="s">
        <v>9</v>
      </c>
      <c r="J19" s="61" t="s">
        <v>18</v>
      </c>
    </row>
    <row r="20" spans="1:10" ht="12.75">
      <c r="A20" s="67"/>
      <c r="B20" s="41" t="s">
        <v>12</v>
      </c>
      <c r="C20" s="42" t="s">
        <v>8</v>
      </c>
      <c r="D20" s="69"/>
      <c r="E20" s="59"/>
      <c r="F20" s="59"/>
      <c r="G20" s="63"/>
      <c r="H20" s="59"/>
      <c r="I20" s="59"/>
      <c r="J20" s="62"/>
    </row>
    <row r="21" spans="1:10" ht="15.75">
      <c r="A21" s="51">
        <v>1</v>
      </c>
      <c r="B21" s="24" t="s">
        <v>66</v>
      </c>
      <c r="C21" s="25" t="s">
        <v>67</v>
      </c>
      <c r="D21" s="45" t="s">
        <v>15</v>
      </c>
      <c r="E21" s="27">
        <v>9.89</v>
      </c>
      <c r="F21" s="27">
        <v>1.6</v>
      </c>
      <c r="G21" s="27">
        <v>9.08</v>
      </c>
      <c r="H21" s="27">
        <v>5.39</v>
      </c>
      <c r="I21" s="28">
        <f>SUM(E22:H22)</f>
        <v>1916</v>
      </c>
      <c r="J21" s="43" t="s">
        <v>73</v>
      </c>
    </row>
    <row r="22" spans="1:10" ht="13.5" customHeight="1">
      <c r="A22" s="52"/>
      <c r="B22" s="30">
        <v>36662</v>
      </c>
      <c r="C22" s="31" t="s">
        <v>45</v>
      </c>
      <c r="D22" s="46" t="s">
        <v>16</v>
      </c>
      <c r="E22" s="47">
        <f>IF(ISBLANK(E21),"",TRUNC(20.5173*(15.5-E21)^1.92))</f>
        <v>562</v>
      </c>
      <c r="F22" s="47">
        <f>IF(ISBLANK(F21),"",TRUNC(0.8465*(F21*100-75)^1.42))</f>
        <v>464</v>
      </c>
      <c r="G22" s="47">
        <f>IF(ISBLANK(G21),"",TRUNC(51.39*(G21-1.5)^1.05))</f>
        <v>431</v>
      </c>
      <c r="H22" s="47">
        <f>IF(ISBLANK(H21),"",TRUNC(0.14354*(H21*100-220)^1.4))</f>
        <v>459</v>
      </c>
      <c r="I22" s="34">
        <f>I21</f>
        <v>1916</v>
      </c>
      <c r="J22" s="44"/>
    </row>
    <row r="25" spans="2:3" ht="13.5" customHeight="1">
      <c r="B25" s="49" t="s">
        <v>105</v>
      </c>
      <c r="C25" s="50" t="s">
        <v>106</v>
      </c>
    </row>
  </sheetData>
  <sheetProtection/>
  <mergeCells count="22">
    <mergeCell ref="E5:H5"/>
    <mergeCell ref="A6:A7"/>
    <mergeCell ref="D6:D7"/>
    <mergeCell ref="E6:E7"/>
    <mergeCell ref="F6:F7"/>
    <mergeCell ref="G19:G20"/>
    <mergeCell ref="H19:H20"/>
    <mergeCell ref="G6:G7"/>
    <mergeCell ref="H6:H7"/>
    <mergeCell ref="A10:A11"/>
    <mergeCell ref="A21:A22"/>
    <mergeCell ref="A19:A20"/>
    <mergeCell ref="D19:D20"/>
    <mergeCell ref="E19:E20"/>
    <mergeCell ref="F19:F20"/>
    <mergeCell ref="A8:A9"/>
    <mergeCell ref="A12:A13"/>
    <mergeCell ref="A14:A15"/>
    <mergeCell ref="I6:I7"/>
    <mergeCell ref="J6:J7"/>
    <mergeCell ref="I19:I20"/>
    <mergeCell ref="J19:J20"/>
  </mergeCells>
  <printOptions horizontalCentered="1"/>
  <pageMargins left="0.39000000000000007" right="0.39000000000000007" top="0.7900000000000001" bottom="0.7900000000000001" header="0.2" footer="0.3900000000000000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Vartotojas</cp:lastModifiedBy>
  <cp:lastPrinted>2018-10-24T08:53:58Z</cp:lastPrinted>
  <dcterms:created xsi:type="dcterms:W3CDTF">1996-10-14T23:33:28Z</dcterms:created>
  <dcterms:modified xsi:type="dcterms:W3CDTF">2018-11-08T08:52:01Z</dcterms:modified>
  <cp:category/>
  <cp:version/>
  <cp:contentType/>
  <cp:contentStatus/>
</cp:coreProperties>
</file>