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5" activeTab="0"/>
  </bookViews>
  <sheets>
    <sheet name="Viršelis" sheetId="1" r:id="rId1"/>
    <sheet name="60 M" sheetId="2" r:id="rId2"/>
    <sheet name="60 M f" sheetId="3" r:id="rId3"/>
    <sheet name="60 B" sheetId="4" r:id="rId4"/>
    <sheet name="60 B f" sheetId="5" r:id="rId5"/>
    <sheet name="200 M" sheetId="6" r:id="rId6"/>
    <sheet name="200 M g" sheetId="7" r:id="rId7"/>
    <sheet name="200 B" sheetId="8" r:id="rId8"/>
    <sheet name="200 B g" sheetId="9" r:id="rId9"/>
    <sheet name="600 M" sheetId="10" r:id="rId10"/>
    <sheet name="600 M g" sheetId="11" r:id="rId11"/>
    <sheet name="600 B" sheetId="12" r:id="rId12"/>
    <sheet name="600 B g" sheetId="13" r:id="rId13"/>
    <sheet name="1000 M" sheetId="14" r:id="rId14"/>
    <sheet name="1000 M g" sheetId="15" r:id="rId15"/>
    <sheet name="1000 B" sheetId="16" r:id="rId16"/>
    <sheet name="1000 B g" sheetId="17" r:id="rId17"/>
    <sheet name="60 bb M" sheetId="18" r:id="rId18"/>
    <sheet name="60 bb M f" sheetId="19" r:id="rId19"/>
    <sheet name="60 bb B" sheetId="20" r:id="rId20"/>
    <sheet name="1000 m sp.ėj M" sheetId="21" r:id="rId21"/>
    <sheet name="2000 m sp.ėj B" sheetId="22" r:id="rId22"/>
    <sheet name="Aukštis M" sheetId="23" r:id="rId23"/>
    <sheet name="Aukštis B" sheetId="24" r:id="rId24"/>
    <sheet name="Kartis M" sheetId="25" r:id="rId25"/>
    <sheet name="Kartis B" sheetId="26" r:id="rId26"/>
    <sheet name="Tolis M" sheetId="27" r:id="rId27"/>
    <sheet name="Tolis B" sheetId="28" r:id="rId28"/>
    <sheet name="Rutulys M" sheetId="29" r:id="rId29"/>
    <sheet name="Rutulys B" sheetId="30" r:id="rId30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<sst xmlns="http://schemas.openxmlformats.org/spreadsheetml/2006/main" count="4667" uniqueCount="1159">
  <si>
    <t>LIETUVOS VAIKŲ (GIM. 2003 M. IR JAUNESNIŲ) LENGVOSIOS ATLETIKOS PIRMENYBĖS</t>
  </si>
  <si>
    <t>2016 m. kovo 4 d.</t>
  </si>
  <si>
    <t>Šiauliai, maniežas</t>
  </si>
  <si>
    <t>Varžybų vyriausioji teisėja</t>
  </si>
  <si>
    <t>Juzefa BAIKŠTIENĖ</t>
  </si>
  <si>
    <t>/Nacionalinė kategorija/</t>
  </si>
  <si>
    <t>Varžybų vyriausiasis sekretorius</t>
  </si>
  <si>
    <t>Arnas LUKOŠAITIS</t>
  </si>
  <si>
    <t>Šiauliai, 2016 m. kovo 4 d.</t>
  </si>
  <si>
    <t>60 m bėgimas mergaitės</t>
  </si>
  <si>
    <t>Takas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</si>
  <si>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</si>
  <si>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</si>
  <si>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</si>
  <si>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</si>
  <si>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</si>
  <si>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</si>
  <si>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</si>
  <si>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</si>
  <si>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</si>
  <si>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</si>
  <si>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Viktorija</t>
  </si>
  <si>
    <t>Grušaitė</t>
  </si>
  <si>
    <t>2005-11-25</t>
  </si>
  <si>
    <t>Pakruojo rajonas</t>
  </si>
  <si>
    <t>Pakruojo SC</t>
  </si>
  <si>
    <t>A.Macevičius</t>
  </si>
  <si>
    <t>Kamilė</t>
  </si>
  <si>
    <t>Koregina</t>
  </si>
  <si>
    <t>2005-08-28</t>
  </si>
  <si>
    <t>Kalvarija</t>
  </si>
  <si>
    <t>Kalvarijos SC</t>
  </si>
  <si>
    <t>J.Kasputienė</t>
  </si>
  <si>
    <t>Aistėja</t>
  </si>
  <si>
    <t>Menkevičiūtė</t>
  </si>
  <si>
    <t>Marijampolė</t>
  </si>
  <si>
    <t>SC "Sūduva"</t>
  </si>
  <si>
    <t>O.Živilaitė</t>
  </si>
  <si>
    <t>Guostė</t>
  </si>
  <si>
    <t>Kukytė</t>
  </si>
  <si>
    <t>2005-08-23</t>
  </si>
  <si>
    <t>Vilkaviškis</t>
  </si>
  <si>
    <t>Vilkaviškio SM</t>
  </si>
  <si>
    <t>I.Dubickienė</t>
  </si>
  <si>
    <t>Viltė</t>
  </si>
  <si>
    <t>Stankevičiutė</t>
  </si>
  <si>
    <t>2005-05-31</t>
  </si>
  <si>
    <t>Joniškio rajonas</t>
  </si>
  <si>
    <t>Joniškio SC</t>
  </si>
  <si>
    <t>P.Veikalas</t>
  </si>
  <si>
    <t>Augustė</t>
  </si>
  <si>
    <t>Katkauskaitė</t>
  </si>
  <si>
    <t>2005-05-20</t>
  </si>
  <si>
    <t>Šiauliai</t>
  </si>
  <si>
    <t>ŠLASC</t>
  </si>
  <si>
    <t>"Beržyno žiogelis"</t>
  </si>
  <si>
    <t>D.Maceikienė</t>
  </si>
  <si>
    <t>Kornelija</t>
  </si>
  <si>
    <t>Staponaitė</t>
  </si>
  <si>
    <t>2005-01-10</t>
  </si>
  <si>
    <t>Klaipėdos rajonas</t>
  </si>
  <si>
    <t>Gargždų SM</t>
  </si>
  <si>
    <t>L.Gruzdienė</t>
  </si>
  <si>
    <t>Adrija</t>
  </si>
  <si>
    <t>Eidėjutė</t>
  </si>
  <si>
    <t>2004-12-22</t>
  </si>
  <si>
    <t>Skuodo rajonas</t>
  </si>
  <si>
    <t>Skuodo KKSC</t>
  </si>
  <si>
    <t>A.Donėla,Z.Sendriūtė</t>
  </si>
  <si>
    <t>Danielė</t>
  </si>
  <si>
    <t>Kazlauskaitė</t>
  </si>
  <si>
    <t>2004-09-25</t>
  </si>
  <si>
    <t>Biržai</t>
  </si>
  <si>
    <t>Biržų SM</t>
  </si>
  <si>
    <t>S.Strelcovas</t>
  </si>
  <si>
    <t>Afanasenka</t>
  </si>
  <si>
    <t>V.Komisaraitis</t>
  </si>
  <si>
    <t>Karina</t>
  </si>
  <si>
    <t>Polozanaitė</t>
  </si>
  <si>
    <t>2004-09-07</t>
  </si>
  <si>
    <t>Alytus</t>
  </si>
  <si>
    <t>Alytaus SRC</t>
  </si>
  <si>
    <t>R.Salickas</t>
  </si>
  <si>
    <t>Fergizaitė</t>
  </si>
  <si>
    <t>2004-05-29</t>
  </si>
  <si>
    <t>Giedrė</t>
  </si>
  <si>
    <t>Strelkauskaitė</t>
  </si>
  <si>
    <t>2004-05-09</t>
  </si>
  <si>
    <t>R.Razmaitė,A.Kitanov</t>
  </si>
  <si>
    <t xml:space="preserve">Urtė </t>
  </si>
  <si>
    <t>Kmelnickaitė</t>
  </si>
  <si>
    <t>2004-04-21</t>
  </si>
  <si>
    <t>Vilnius</t>
  </si>
  <si>
    <t>VMSC</t>
  </si>
  <si>
    <t>O.Bogačionok</t>
  </si>
  <si>
    <t>Emilija</t>
  </si>
  <si>
    <t>Storažinskaitė</t>
  </si>
  <si>
    <t>2003-07-28</t>
  </si>
  <si>
    <t>L.Roikienė</t>
  </si>
  <si>
    <t>Sausytė</t>
  </si>
  <si>
    <t>2003-07-27</t>
  </si>
  <si>
    <t>A.Pleskys</t>
  </si>
  <si>
    <t>Slavickaitė</t>
  </si>
  <si>
    <t>2003-06-17</t>
  </si>
  <si>
    <t xml:space="preserve">Kalvarija </t>
  </si>
  <si>
    <t xml:space="preserve">J.Kasputienė            </t>
  </si>
  <si>
    <t>Gabija</t>
  </si>
  <si>
    <t>Marcinkutė</t>
  </si>
  <si>
    <t>2003-04-19</t>
  </si>
  <si>
    <t>Raseiniai</t>
  </si>
  <si>
    <t>Raseinių KKSC</t>
  </si>
  <si>
    <t>,,Šokliukas"</t>
  </si>
  <si>
    <t>E.Petrokas</t>
  </si>
  <si>
    <t xml:space="preserve"> Adrija</t>
  </si>
  <si>
    <t>Sipavičiūtė</t>
  </si>
  <si>
    <t>2003-02-22</t>
  </si>
  <si>
    <t>Elektrėnai</t>
  </si>
  <si>
    <t>Elektrėnų SC</t>
  </si>
  <si>
    <t>R.Voronkova</t>
  </si>
  <si>
    <t>Ana</t>
  </si>
  <si>
    <t>Bočkariova</t>
  </si>
  <si>
    <t>2003-01-28</t>
  </si>
  <si>
    <t>Visaginas</t>
  </si>
  <si>
    <t>Visagino SC</t>
  </si>
  <si>
    <t>D.Makarenko</t>
  </si>
  <si>
    <t>Uršulė</t>
  </si>
  <si>
    <t>Galvanauskaitė</t>
  </si>
  <si>
    <t>2003-01-27</t>
  </si>
  <si>
    <t>Jakubovskaja</t>
  </si>
  <si>
    <t>2003-01-26</t>
  </si>
  <si>
    <t>Švenčionių rajonas</t>
  </si>
  <si>
    <t>PUCSM</t>
  </si>
  <si>
    <t>SK Aitvaras</t>
  </si>
  <si>
    <t>R.Turla</t>
  </si>
  <si>
    <t>Miglė</t>
  </si>
  <si>
    <t>Abromaitytė</t>
  </si>
  <si>
    <t>2003-01-23</t>
  </si>
  <si>
    <t>I.Krakoviak-Tolstika,A.Tolstiks</t>
  </si>
  <si>
    <t>Rugilė</t>
  </si>
  <si>
    <t>Kubelskytė</t>
  </si>
  <si>
    <t>D.Urbonienė</t>
  </si>
  <si>
    <t>Jansonaitė</t>
  </si>
  <si>
    <t>Kaunas</t>
  </si>
  <si>
    <t>"Viltis"</t>
  </si>
  <si>
    <t>D.Jankauskaitė,N.Sabaliauskienė</t>
  </si>
  <si>
    <t>Pukevičiūtė</t>
  </si>
  <si>
    <t>R.Bindokienė</t>
  </si>
  <si>
    <t>Toma</t>
  </si>
  <si>
    <t>Aleksejevičiūtė</t>
  </si>
  <si>
    <t>Martyna</t>
  </si>
  <si>
    <t>Jankauskytė</t>
  </si>
  <si>
    <t>Plungės rajonas</t>
  </si>
  <si>
    <t>Plungės SRC</t>
  </si>
  <si>
    <t>M.Rudys</t>
  </si>
  <si>
    <t>Urtė</t>
  </si>
  <si>
    <t>Kačūnaitė</t>
  </si>
  <si>
    <t>R.Lukoševičienė</t>
  </si>
  <si>
    <t xml:space="preserve">Augustė </t>
  </si>
  <si>
    <t>Norbutaitė</t>
  </si>
  <si>
    <t>Pagėgiai</t>
  </si>
  <si>
    <t>Pagėgių MSM</t>
  </si>
  <si>
    <t>A.Jankantienė</t>
  </si>
  <si>
    <t>Brigita</t>
  </si>
  <si>
    <t>Veselgaitė</t>
  </si>
  <si>
    <t>Dirkstytė</t>
  </si>
  <si>
    <t>A.Donėla</t>
  </si>
  <si>
    <t>Klaudija</t>
  </si>
  <si>
    <t>Kolevatova</t>
  </si>
  <si>
    <t>Kėdainiai</t>
  </si>
  <si>
    <t>Kėdainių SC</t>
  </si>
  <si>
    <t>I.Steponavičienė</t>
  </si>
  <si>
    <t>Justė</t>
  </si>
  <si>
    <t>Virginija</t>
  </si>
  <si>
    <t>Banytė</t>
  </si>
  <si>
    <t>Ugnė</t>
  </si>
  <si>
    <t>Karosaitė</t>
  </si>
  <si>
    <t>R.Sakalauskienė</t>
  </si>
  <si>
    <t>Austėja</t>
  </si>
  <si>
    <t>Skersytė</t>
  </si>
  <si>
    <t>Meda</t>
  </si>
  <si>
    <t>Grajauskaitė</t>
  </si>
  <si>
    <t>O.Pavilionienė,N.Gedgaudienė</t>
  </si>
  <si>
    <t>Brazauskaitė</t>
  </si>
  <si>
    <t>Kauno rajonas</t>
  </si>
  <si>
    <t>Kauno r. SM</t>
  </si>
  <si>
    <t>A.Starkevičius</t>
  </si>
  <si>
    <t>Klimukaitė</t>
  </si>
  <si>
    <t>Klaipėda</t>
  </si>
  <si>
    <t>LAM</t>
  </si>
  <si>
    <t>D.D.Senkai</t>
  </si>
  <si>
    <t>60 m bėgimas berniukai</t>
  </si>
  <si>
    <t>Andrius</t>
  </si>
  <si>
    <t>Umbrasas</t>
  </si>
  <si>
    <t>2006-05-11</t>
  </si>
  <si>
    <t>Lukas</t>
  </si>
  <si>
    <t>Paulauskas</t>
  </si>
  <si>
    <t>Matas</t>
  </si>
  <si>
    <t>Petrėnas</t>
  </si>
  <si>
    <t>2004-09-16</t>
  </si>
  <si>
    <t>Kiril</t>
  </si>
  <si>
    <t>Suchorukov</t>
  </si>
  <si>
    <t>2005-06-29</t>
  </si>
  <si>
    <t>Šateika</t>
  </si>
  <si>
    <t>2004-12-24</t>
  </si>
  <si>
    <t>J.Tribienė</t>
  </si>
  <si>
    <t>Kristupas</t>
  </si>
  <si>
    <t>Šablevičius</t>
  </si>
  <si>
    <t>Dovilius</t>
  </si>
  <si>
    <t>Dingelis</t>
  </si>
  <si>
    <t>2004-11-06</t>
  </si>
  <si>
    <t>Armantas</t>
  </si>
  <si>
    <t>Anisimovas</t>
  </si>
  <si>
    <t>2004-10-30</t>
  </si>
  <si>
    <t>Martynas</t>
  </si>
  <si>
    <t>Vaitkevičius</t>
  </si>
  <si>
    <t>2004-10-21</t>
  </si>
  <si>
    <t>Ugnius</t>
  </si>
  <si>
    <t>Karčiauskas</t>
  </si>
  <si>
    <t>Marius</t>
  </si>
  <si>
    <t>Bursovas</t>
  </si>
  <si>
    <t>2005-01-19</t>
  </si>
  <si>
    <t>Alanas</t>
  </si>
  <si>
    <t>Griško</t>
  </si>
  <si>
    <t>2004-08-02</t>
  </si>
  <si>
    <t>J.Strumskytė-Razgūnė</t>
  </si>
  <si>
    <t>Tomas</t>
  </si>
  <si>
    <t>Navalinskas</t>
  </si>
  <si>
    <t>2004-05-12</t>
  </si>
  <si>
    <t>Arnas</t>
  </si>
  <si>
    <t>Paulavičius</t>
  </si>
  <si>
    <t>2004-04-05</t>
  </si>
  <si>
    <t>Paulius</t>
  </si>
  <si>
    <t>Ligitas</t>
  </si>
  <si>
    <t>Artiuchovas</t>
  </si>
  <si>
    <t>2003-11-22</t>
  </si>
  <si>
    <t>V.Valiokas</t>
  </si>
  <si>
    <t>Gytis</t>
  </si>
  <si>
    <t>Žardeckas</t>
  </si>
  <si>
    <t>Aidis</t>
  </si>
  <si>
    <t>Valionis</t>
  </si>
  <si>
    <t>2003-11-10</t>
  </si>
  <si>
    <t>Andrijauskas</t>
  </si>
  <si>
    <t>2003-10-11</t>
  </si>
  <si>
    <t>Šilutės rajonas</t>
  </si>
  <si>
    <t>Šilutės SM</t>
  </si>
  <si>
    <t>M.Urmulevičius</t>
  </si>
  <si>
    <t>Kazakovas</t>
  </si>
  <si>
    <t>2003-08-26</t>
  </si>
  <si>
    <t>I.Ivoškienė</t>
  </si>
  <si>
    <t>Aivaras</t>
  </si>
  <si>
    <t>Lapelis</t>
  </si>
  <si>
    <t>2003-08-04</t>
  </si>
  <si>
    <t>Rokiškio rajonas</t>
  </si>
  <si>
    <t>Rokiškio KKSC</t>
  </si>
  <si>
    <t>V.Čereška</t>
  </si>
  <si>
    <t>Jokūbauskas</t>
  </si>
  <si>
    <t>Zdanevičius</t>
  </si>
  <si>
    <t>2003-05-27</t>
  </si>
  <si>
    <t>Armanadas</t>
  </si>
  <si>
    <t>Leonavičius</t>
  </si>
  <si>
    <t>Aleksiukaitis</t>
  </si>
  <si>
    <t>2003-02-28</t>
  </si>
  <si>
    <t>Darius</t>
  </si>
  <si>
    <t>Valaitis</t>
  </si>
  <si>
    <t>2003-01-13</t>
  </si>
  <si>
    <t>Nedas</t>
  </si>
  <si>
    <t>Urbelis</t>
  </si>
  <si>
    <t>Radviliškis</t>
  </si>
  <si>
    <t>Radviliškio ŠSPCSS</t>
  </si>
  <si>
    <t>G.Poška</t>
  </si>
  <si>
    <t>Edvinas</t>
  </si>
  <si>
    <t>Norvaiša</t>
  </si>
  <si>
    <t>N.Krakiene</t>
  </si>
  <si>
    <t>Eimantas</t>
  </si>
  <si>
    <t>Mendzorius</t>
  </si>
  <si>
    <t>Airidas</t>
  </si>
  <si>
    <t>Jakštys</t>
  </si>
  <si>
    <t>Martas</t>
  </si>
  <si>
    <t>Damažeckas</t>
  </si>
  <si>
    <t>Abartis</t>
  </si>
  <si>
    <t>Jokūbas</t>
  </si>
  <si>
    <t>E.Dilys</t>
  </si>
  <si>
    <t>Emilis</t>
  </si>
  <si>
    <t>2003-03-29</t>
  </si>
  <si>
    <t>Zareckas</t>
  </si>
  <si>
    <t>200 m bėgimas mergaitės</t>
  </si>
  <si>
    <t>Rezultatas</t>
  </si>
  <si>
    <t>Dominyka</t>
  </si>
  <si>
    <t>Isaikinaitė</t>
  </si>
  <si>
    <t>2003-06-20</t>
  </si>
  <si>
    <t>V.Šmidtas</t>
  </si>
  <si>
    <t>Jocytė</t>
  </si>
  <si>
    <t>2003-07-06</t>
  </si>
  <si>
    <t>Kristina</t>
  </si>
  <si>
    <t>Vaškytė</t>
  </si>
  <si>
    <t>2004-03-29</t>
  </si>
  <si>
    <t>Auksė</t>
  </si>
  <si>
    <t>I.Rimkuvienė</t>
  </si>
  <si>
    <t>Karolina</t>
  </si>
  <si>
    <t>Možajevaitė</t>
  </si>
  <si>
    <t>2006-01-12</t>
  </si>
  <si>
    <t>Jonava</t>
  </si>
  <si>
    <t>JKKSC</t>
  </si>
  <si>
    <t>V.Lebeckienė</t>
  </si>
  <si>
    <t>Samanta</t>
  </si>
  <si>
    <t>Jatkonytė</t>
  </si>
  <si>
    <t>2006-02-07</t>
  </si>
  <si>
    <t>Greta</t>
  </si>
  <si>
    <t>Ieva</t>
  </si>
  <si>
    <t>Pankratovaitė</t>
  </si>
  <si>
    <t>Augustaitytė</t>
  </si>
  <si>
    <t>Gabrielė</t>
  </si>
  <si>
    <t>Skaparaitė</t>
  </si>
  <si>
    <t>L.Andrijauskaitė</t>
  </si>
  <si>
    <t>Gustaitė</t>
  </si>
  <si>
    <t>R.Ramanauskaitė</t>
  </si>
  <si>
    <t>Evelina</t>
  </si>
  <si>
    <t>A.Vilčinskienė, R.Adomaitienė</t>
  </si>
  <si>
    <t>Ksenija</t>
  </si>
  <si>
    <t>Koniševa</t>
  </si>
  <si>
    <t>2003-12-01</t>
  </si>
  <si>
    <t>Deimantė</t>
  </si>
  <si>
    <t>Jokubauskaitė</t>
  </si>
  <si>
    <t>M.Krakys</t>
  </si>
  <si>
    <t>Petkevičiūtė</t>
  </si>
  <si>
    <t>Radzevičiūtė</t>
  </si>
  <si>
    <t>Indrė</t>
  </si>
  <si>
    <t>Gadliauskaitė</t>
  </si>
  <si>
    <t>2004-02-23</t>
  </si>
  <si>
    <t>Palanga</t>
  </si>
  <si>
    <t>Palangos SC</t>
  </si>
  <si>
    <t>A.Bajoras</t>
  </si>
  <si>
    <t>Evita</t>
  </si>
  <si>
    <t>Adomonytė</t>
  </si>
  <si>
    <t>2004-07-09</t>
  </si>
  <si>
    <t>Panevėžys</t>
  </si>
  <si>
    <t>PKKSC</t>
  </si>
  <si>
    <t>R.Smilgys</t>
  </si>
  <si>
    <t>Vesta</t>
  </si>
  <si>
    <t>Ručenko</t>
  </si>
  <si>
    <t>2003-05-23</t>
  </si>
  <si>
    <t>Panevėžys-Tauragė</t>
  </si>
  <si>
    <t>PKKSC-R.Sargūno s.g.</t>
  </si>
  <si>
    <t>K.Šaulys,S.Bajorinaitė</t>
  </si>
  <si>
    <t>Mincytė</t>
  </si>
  <si>
    <t>2003-03-12</t>
  </si>
  <si>
    <t>A.Sniečkus</t>
  </si>
  <si>
    <t>Pasvalys</t>
  </si>
  <si>
    <t>Pasvalio SM</t>
  </si>
  <si>
    <t>Vėtra</t>
  </si>
  <si>
    <t>Z.Balčiauskas</t>
  </si>
  <si>
    <t>Misevičiūtė</t>
  </si>
  <si>
    <t>2003-07-11</t>
  </si>
  <si>
    <t>Kulišauskaitė</t>
  </si>
  <si>
    <t>2004-01-23</t>
  </si>
  <si>
    <t>Domarkaitė</t>
  </si>
  <si>
    <t>2004-01-27</t>
  </si>
  <si>
    <t>"Dinamitas"</t>
  </si>
  <si>
    <t>V.Žiedienė</t>
  </si>
  <si>
    <t>Viszgailaitė</t>
  </si>
  <si>
    <t>2004-02-18</t>
  </si>
  <si>
    <t>J.Spudis</t>
  </si>
  <si>
    <t>Jomantė</t>
  </si>
  <si>
    <t>Jankutė</t>
  </si>
  <si>
    <t>2005-02-17</t>
  </si>
  <si>
    <t>Justina</t>
  </si>
  <si>
    <t>Balčiūnaiyte</t>
  </si>
  <si>
    <t>2003-01-09</t>
  </si>
  <si>
    <t>J.Beržanskis</t>
  </si>
  <si>
    <t>Dovile</t>
  </si>
  <si>
    <t>Juršanaitė</t>
  </si>
  <si>
    <t>2004-02-09</t>
  </si>
  <si>
    <t>Salomėja</t>
  </si>
  <si>
    <t>Dagytė</t>
  </si>
  <si>
    <t>2001-04-08</t>
  </si>
  <si>
    <t>Telšiai</t>
  </si>
  <si>
    <t>Telšių SRC</t>
  </si>
  <si>
    <t>D.Pranckuvienė</t>
  </si>
  <si>
    <t>Didvalytė</t>
  </si>
  <si>
    <t>2005-09-29</t>
  </si>
  <si>
    <t>Andrėja</t>
  </si>
  <si>
    <t>Maceikaitė</t>
  </si>
  <si>
    <t>2004-01-16</t>
  </si>
  <si>
    <t>Mažeikaitė</t>
  </si>
  <si>
    <t>2004-03-15</t>
  </si>
  <si>
    <t>Aistė</t>
  </si>
  <si>
    <t>Dvaržeckytė</t>
  </si>
  <si>
    <t>2005-07-05</t>
  </si>
  <si>
    <t>Iškauskaitė</t>
  </si>
  <si>
    <t>2004-12-04</t>
  </si>
  <si>
    <t>Milana</t>
  </si>
  <si>
    <t>Sičinskytė</t>
  </si>
  <si>
    <t>2003-04-22</t>
  </si>
  <si>
    <t>Medeina</t>
  </si>
  <si>
    <t>Lekavičiūtė</t>
  </si>
  <si>
    <t>2004-11-14</t>
  </si>
  <si>
    <t xml:space="preserve"> Atkočiūnaitė</t>
  </si>
  <si>
    <t>2003-01-17</t>
  </si>
  <si>
    <t>L.Juchnevičienė</t>
  </si>
  <si>
    <t xml:space="preserve">Vaiva </t>
  </si>
  <si>
    <t>Sviderskytė</t>
  </si>
  <si>
    <t>Eglė</t>
  </si>
  <si>
    <t>Bieliauskaitė</t>
  </si>
  <si>
    <t>2004-04-09</t>
  </si>
  <si>
    <t>Lėja</t>
  </si>
  <si>
    <t>Drobinina</t>
  </si>
  <si>
    <t>2004-10-28</t>
  </si>
  <si>
    <t>200 m bėgimas berniukai</t>
  </si>
  <si>
    <t>Ernestas</t>
  </si>
  <si>
    <t>Lasickas</t>
  </si>
  <si>
    <t>2004-04-22</t>
  </si>
  <si>
    <t>Vakaris</t>
  </si>
  <si>
    <t>Šiuše</t>
  </si>
  <si>
    <t>2004-12-09</t>
  </si>
  <si>
    <t>Joris</t>
  </si>
  <si>
    <t>Paškevičius</t>
  </si>
  <si>
    <t>2006-11-08</t>
  </si>
  <si>
    <t>Kajus</t>
  </si>
  <si>
    <t>Levendraitis</t>
  </si>
  <si>
    <t>Pijus</t>
  </si>
  <si>
    <t>Liudavičius</t>
  </si>
  <si>
    <t>Šimkūnas</t>
  </si>
  <si>
    <t>Kasparas</t>
  </si>
  <si>
    <t>Kelmės rajonas</t>
  </si>
  <si>
    <t>Kelmės VJSM</t>
  </si>
  <si>
    <t>L.Balsytė</t>
  </si>
  <si>
    <t>Arbačauskas</t>
  </si>
  <si>
    <t>Zimkus</t>
  </si>
  <si>
    <t>J.R.Beržinskai</t>
  </si>
  <si>
    <t>Vilius</t>
  </si>
  <si>
    <t>Veseris</t>
  </si>
  <si>
    <t xml:space="preserve">Tomas </t>
  </si>
  <si>
    <t>Venckus</t>
  </si>
  <si>
    <t>LAA</t>
  </si>
  <si>
    <t>Valentinas</t>
  </si>
  <si>
    <t>Antanaitis</t>
  </si>
  <si>
    <t>D.Baltrušaitienė</t>
  </si>
  <si>
    <t>Žirovas</t>
  </si>
  <si>
    <t>2004-06-01</t>
  </si>
  <si>
    <t>Dominykas</t>
  </si>
  <si>
    <t>Vitkus</t>
  </si>
  <si>
    <t>2004-04-06</t>
  </si>
  <si>
    <t>Z.Rajunčius</t>
  </si>
  <si>
    <t>Dovydas</t>
  </si>
  <si>
    <t>Brazauskas</t>
  </si>
  <si>
    <t>2003-06-22</t>
  </si>
  <si>
    <t>Neilas</t>
  </si>
  <si>
    <t>Šupelis</t>
  </si>
  <si>
    <t>2004-10-31</t>
  </si>
  <si>
    <t>R.Kergytė-Dauskurdienė</t>
  </si>
  <si>
    <t>Andžej</t>
  </si>
  <si>
    <t>Jankovskij</t>
  </si>
  <si>
    <t>2003-07-01</t>
  </si>
  <si>
    <t>Jakimčikas</t>
  </si>
  <si>
    <t>2005-07-15</t>
  </si>
  <si>
    <t>Augustas</t>
  </si>
  <si>
    <t>2005-10-06</t>
  </si>
  <si>
    <t>Julius</t>
  </si>
  <si>
    <t>Kavaliauskas</t>
  </si>
  <si>
    <t>A.Tolstiks,I.Krakoviak-Tolstika</t>
  </si>
  <si>
    <t>Simonas</t>
  </si>
  <si>
    <t>Leškus</t>
  </si>
  <si>
    <t>2003-04-01</t>
  </si>
  <si>
    <t>Adomas</t>
  </si>
  <si>
    <t>Nakrošis</t>
  </si>
  <si>
    <t>2003-06-02</t>
  </si>
  <si>
    <t>V.Kozlov,P.Žukienė</t>
  </si>
  <si>
    <t>600 m bėgimas mergaitės</t>
  </si>
  <si>
    <t>Eilė</t>
  </si>
  <si>
    <t>Nr.</t>
  </si>
  <si>
    <t>Sidaraitė</t>
  </si>
  <si>
    <t>2004-11-22</t>
  </si>
  <si>
    <t>A.Klebauskas</t>
  </si>
  <si>
    <t>Malinauskaitė</t>
  </si>
  <si>
    <t>2005-06-05</t>
  </si>
  <si>
    <t>Gavelytė</t>
  </si>
  <si>
    <t>2004-08-10</t>
  </si>
  <si>
    <t>Varnagirytė</t>
  </si>
  <si>
    <t>2003-12-08</t>
  </si>
  <si>
    <t>Smiltė</t>
  </si>
  <si>
    <t>Simanavičiūtė</t>
  </si>
  <si>
    <t>2003-02-24</t>
  </si>
  <si>
    <t>Rūta</t>
  </si>
  <si>
    <t>Staugaitytė</t>
  </si>
  <si>
    <t>2004-01-06</t>
  </si>
  <si>
    <t xml:space="preserve">J.Kasputienė               </t>
  </si>
  <si>
    <t>Miklyčiūtė</t>
  </si>
  <si>
    <t>R.Sadzevičienė</t>
  </si>
  <si>
    <t>Vilgailė</t>
  </si>
  <si>
    <t>Skinderytė</t>
  </si>
  <si>
    <t>N.Daugėlienė</t>
  </si>
  <si>
    <t>Iveta</t>
  </si>
  <si>
    <t>Račkauskaitė</t>
  </si>
  <si>
    <t>G.Kasputis</t>
  </si>
  <si>
    <t>Gintarė</t>
  </si>
  <si>
    <t>Masaitytė</t>
  </si>
  <si>
    <t>Agnė</t>
  </si>
  <si>
    <t>Ramanauskaitė</t>
  </si>
  <si>
    <t>Fausta</t>
  </si>
  <si>
    <t>Pachomova</t>
  </si>
  <si>
    <t>Vakarė</t>
  </si>
  <si>
    <t>Matuliauskaitė</t>
  </si>
  <si>
    <t>2003-11-07</t>
  </si>
  <si>
    <t>Dovilė</t>
  </si>
  <si>
    <t>Pocevičiūtė</t>
  </si>
  <si>
    <t>2003-11-13</t>
  </si>
  <si>
    <t>Monika</t>
  </si>
  <si>
    <t>Čėsnaitė</t>
  </si>
  <si>
    <t>2003-08-30</t>
  </si>
  <si>
    <t>Gasickaitė</t>
  </si>
  <si>
    <t>2003-11-15</t>
  </si>
  <si>
    <t>D.Šaučikovas</t>
  </si>
  <si>
    <t>Sofija</t>
  </si>
  <si>
    <t>Šaučikovaitė</t>
  </si>
  <si>
    <t>2004-09-09</t>
  </si>
  <si>
    <t>R.Kergytė-Dauskurdienė,P.Šaučikovas</t>
  </si>
  <si>
    <t>Vytautė</t>
  </si>
  <si>
    <t>Pantelaitytė</t>
  </si>
  <si>
    <t>2003-06-24</t>
  </si>
  <si>
    <t>ŠSG</t>
  </si>
  <si>
    <t>S.Oželis</t>
  </si>
  <si>
    <t>Elfida</t>
  </si>
  <si>
    <t>Smilgytė</t>
  </si>
  <si>
    <t>2004-05-10</t>
  </si>
  <si>
    <t>R.Akucevičiūtė</t>
  </si>
  <si>
    <t>Vija</t>
  </si>
  <si>
    <t>Turulytė</t>
  </si>
  <si>
    <t>2003-08-25</t>
  </si>
  <si>
    <t>Bedalytė</t>
  </si>
  <si>
    <t>2004-08-05</t>
  </si>
  <si>
    <t>Petrauskaitė</t>
  </si>
  <si>
    <t>2004-04-17</t>
  </si>
  <si>
    <t>M.Skamarakas</t>
  </si>
  <si>
    <t>600 m bėgimas berniukai</t>
  </si>
  <si>
    <t>Januša</t>
  </si>
  <si>
    <t>2005-12-28</t>
  </si>
  <si>
    <t>Justas</t>
  </si>
  <si>
    <t>Palšis</t>
  </si>
  <si>
    <t>2004-09-11</t>
  </si>
  <si>
    <t>Enrikas</t>
  </si>
  <si>
    <t>Pliskauskas</t>
  </si>
  <si>
    <t>2003-09-19</t>
  </si>
  <si>
    <t>A.Valatkevičius</t>
  </si>
  <si>
    <t>Konstantinas</t>
  </si>
  <si>
    <t>Stankus</t>
  </si>
  <si>
    <t>2005-11-29</t>
  </si>
  <si>
    <t>Rokas</t>
  </si>
  <si>
    <t>Žukauskas</t>
  </si>
  <si>
    <t>2004-01-14</t>
  </si>
  <si>
    <t>Mantas</t>
  </si>
  <si>
    <t>Patarakas</t>
  </si>
  <si>
    <t>Liutauras</t>
  </si>
  <si>
    <t>Vaičiulis</t>
  </si>
  <si>
    <t>2003-09-03</t>
  </si>
  <si>
    <t>A.Šalčius</t>
  </si>
  <si>
    <t>Matulevičius</t>
  </si>
  <si>
    <t>Medas</t>
  </si>
  <si>
    <t>Peseckis</t>
  </si>
  <si>
    <t>Nojus</t>
  </si>
  <si>
    <t>Katkauskas</t>
  </si>
  <si>
    <t>L.Bužas</t>
  </si>
  <si>
    <t>Aironas</t>
  </si>
  <si>
    <t>Savickas</t>
  </si>
  <si>
    <t>Dargis</t>
  </si>
  <si>
    <t>Edas</t>
  </si>
  <si>
    <t>Simutis</t>
  </si>
  <si>
    <t>Vokietaitytė</t>
  </si>
  <si>
    <t>2003-04-14</t>
  </si>
  <si>
    <t>Jonas</t>
  </si>
  <si>
    <t>Sakalauskas</t>
  </si>
  <si>
    <t>2003-04-26</t>
  </si>
  <si>
    <t>Matuza</t>
  </si>
  <si>
    <t>2004-02-07</t>
  </si>
  <si>
    <t>Tarasovas</t>
  </si>
  <si>
    <t>2003-12-15</t>
  </si>
  <si>
    <t>Kvasas</t>
  </si>
  <si>
    <t>Evaldas</t>
  </si>
  <si>
    <t>Olišauskas</t>
  </si>
  <si>
    <t>Marijus</t>
  </si>
  <si>
    <t>Jankaitis</t>
  </si>
  <si>
    <t>2003-01-19</t>
  </si>
  <si>
    <t>Neniškis</t>
  </si>
  <si>
    <t>2004-10-15</t>
  </si>
  <si>
    <t>Rimgaudas</t>
  </si>
  <si>
    <t>Vėjelis</t>
  </si>
  <si>
    <t>2003-07-12</t>
  </si>
  <si>
    <t xml:space="preserve">Maksim </t>
  </si>
  <si>
    <t>Nogačiov</t>
  </si>
  <si>
    <t>2004-12-13</t>
  </si>
  <si>
    <t>Klaudijus</t>
  </si>
  <si>
    <t>Kačkis</t>
  </si>
  <si>
    <t>Šiaulių rajonas</t>
  </si>
  <si>
    <t>Kuršėnų SM</t>
  </si>
  <si>
    <t>A.Lukošaitis</t>
  </si>
  <si>
    <t>Mikas</t>
  </si>
  <si>
    <t>Montvilas</t>
  </si>
  <si>
    <t>1000 m bėgimas mergaitės</t>
  </si>
  <si>
    <t>Kerpytė</t>
  </si>
  <si>
    <t>2005-11-13</t>
  </si>
  <si>
    <t>Juta</t>
  </si>
  <si>
    <t>Adomaitytė</t>
  </si>
  <si>
    <t>2004-01-07</t>
  </si>
  <si>
    <t>2005-04-22</t>
  </si>
  <si>
    <t>Laurita</t>
  </si>
  <si>
    <t>Vaidelytė</t>
  </si>
  <si>
    <t>Marija</t>
  </si>
  <si>
    <t>Jekabsone</t>
  </si>
  <si>
    <t>R.Kančys,D.Virbickas</t>
  </si>
  <si>
    <t>Šiugždinytė</t>
  </si>
  <si>
    <t>2004-04-25</t>
  </si>
  <si>
    <t>Prienai</t>
  </si>
  <si>
    <t>Prienų KKSC</t>
  </si>
  <si>
    <t>SK "Einius"</t>
  </si>
  <si>
    <t>G.Goštautaitė</t>
  </si>
  <si>
    <t>Tučinaitė</t>
  </si>
  <si>
    <t>2004-11-29</t>
  </si>
  <si>
    <t>Gurajūtė</t>
  </si>
  <si>
    <t>Šakiai</t>
  </si>
  <si>
    <t>Šakių JKSC</t>
  </si>
  <si>
    <t>A.Ulinskas</t>
  </si>
  <si>
    <t>Kučinskaitė</t>
  </si>
  <si>
    <t>2003-09-04</t>
  </si>
  <si>
    <t>Varnaitė</t>
  </si>
  <si>
    <t>2004-03-28</t>
  </si>
  <si>
    <t>J.Beržanskis,P.Šaučikovas</t>
  </si>
  <si>
    <t>Bartkutė</t>
  </si>
  <si>
    <t>Pagojutė</t>
  </si>
  <si>
    <t>2004-03-09</t>
  </si>
  <si>
    <t>2003-04-11</t>
  </si>
  <si>
    <t>Trakai</t>
  </si>
  <si>
    <t>TKKSC</t>
  </si>
  <si>
    <t>D.Virbickas</t>
  </si>
  <si>
    <t>2003-05-30</t>
  </si>
  <si>
    <t>Rasa</t>
  </si>
  <si>
    <t>Norkūnaitė</t>
  </si>
  <si>
    <t>2006-06-16</t>
  </si>
  <si>
    <t>1000 m bėgimas berniukai</t>
  </si>
  <si>
    <t>Aurelijus</t>
  </si>
  <si>
    <t>Masionis</t>
  </si>
  <si>
    <t>2003-01-25</t>
  </si>
  <si>
    <t>K.Giedraitis</t>
  </si>
  <si>
    <t>Dėdinas</t>
  </si>
  <si>
    <t>Deividas</t>
  </si>
  <si>
    <t>Davydovas</t>
  </si>
  <si>
    <t>N.M.Krakiai</t>
  </si>
  <si>
    <t>Ignas</t>
  </si>
  <si>
    <t>Pučinskas</t>
  </si>
  <si>
    <t>2003-05-18</t>
  </si>
  <si>
    <t>Kalvarija-Marijampolė</t>
  </si>
  <si>
    <t>Kalvarijos SC-SC "Sūduva"</t>
  </si>
  <si>
    <t>A.Šalčius,V.Komisaraitis</t>
  </si>
  <si>
    <t>Dranginis</t>
  </si>
  <si>
    <t>Gabrielius</t>
  </si>
  <si>
    <t>Požėla</t>
  </si>
  <si>
    <t>2003-12-25</t>
  </si>
  <si>
    <t>Smoliarovas</t>
  </si>
  <si>
    <t>Laurynas</t>
  </si>
  <si>
    <t>Baliutavičius</t>
  </si>
  <si>
    <t>Rolandas</t>
  </si>
  <si>
    <t>Šilobritas</t>
  </si>
  <si>
    <t>2003-07-23</t>
  </si>
  <si>
    <t>L.Sinkevičienė</t>
  </si>
  <si>
    <t>Osipovas</t>
  </si>
  <si>
    <t>2004-05-04</t>
  </si>
  <si>
    <t>Stangvilas</t>
  </si>
  <si>
    <t>2004-06-03</t>
  </si>
  <si>
    <t>Denisas</t>
  </si>
  <si>
    <t>Berkevičius</t>
  </si>
  <si>
    <t>2003-10-29</t>
  </si>
  <si>
    <t>M.Saldukaitis</t>
  </si>
  <si>
    <t>Erlandas</t>
  </si>
  <si>
    <t>Markauskas</t>
  </si>
  <si>
    <t>2003-09-25</t>
  </si>
  <si>
    <t>Žilvinas</t>
  </si>
  <si>
    <t>Navickas</t>
  </si>
  <si>
    <t>2003-07-24</t>
  </si>
  <si>
    <t>Žilinskas</t>
  </si>
  <si>
    <t>2004-03-05</t>
  </si>
  <si>
    <t xml:space="preserve">Arnas </t>
  </si>
  <si>
    <t>Kasperiūnas</t>
  </si>
  <si>
    <t>2003-06-29</t>
  </si>
  <si>
    <t>Mažvydas</t>
  </si>
  <si>
    <t xml:space="preserve"> Peleckas</t>
  </si>
  <si>
    <t>2005-04-26</t>
  </si>
  <si>
    <t>Žygimantas</t>
  </si>
  <si>
    <t>Vaitekaitis</t>
  </si>
  <si>
    <t>Zanizdra</t>
  </si>
  <si>
    <t>Gintas</t>
  </si>
  <si>
    <t>Gintaras</t>
  </si>
  <si>
    <t>2003-04-08</t>
  </si>
  <si>
    <t>60 m barjerinis bėgimas mergaitės (0.76.2-7.50)</t>
  </si>
  <si>
    <t>Trofimovaitė</t>
  </si>
  <si>
    <t>2003-08-20</t>
  </si>
  <si>
    <t>Stanevičiūtė</t>
  </si>
  <si>
    <t>2003-08-13</t>
  </si>
  <si>
    <t>Elina</t>
  </si>
  <si>
    <t>Špokaitė</t>
  </si>
  <si>
    <t>Kotryna</t>
  </si>
  <si>
    <t>Rutkauskaitė</t>
  </si>
  <si>
    <t>Kuprijanovaitė</t>
  </si>
  <si>
    <t>Remeikytė</t>
  </si>
  <si>
    <t>L.Milikauskaitė</t>
  </si>
  <si>
    <t>Gustė</t>
  </si>
  <si>
    <t>Jonikaitė</t>
  </si>
  <si>
    <t>M.Reinikovas</t>
  </si>
  <si>
    <t>Žižmantaitė</t>
  </si>
  <si>
    <t>Svalė</t>
  </si>
  <si>
    <t>K.Mačėnas</t>
  </si>
  <si>
    <t>Jonaitytė</t>
  </si>
  <si>
    <t>2004-05-16</t>
  </si>
  <si>
    <t>Vėjūnė</t>
  </si>
  <si>
    <t>Budrytė</t>
  </si>
  <si>
    <t>2004-08-30</t>
  </si>
  <si>
    <t>Mantė</t>
  </si>
  <si>
    <t>Rusteikaitė</t>
  </si>
  <si>
    <t>2004-06-29</t>
  </si>
  <si>
    <t>Pociūtė</t>
  </si>
  <si>
    <t>2004-02-04</t>
  </si>
  <si>
    <t>L.Kaveckienė</t>
  </si>
  <si>
    <t>60 m barjerinis bėgimas berniukai (0.76.2-7.50)</t>
  </si>
  <si>
    <t>Pečiulis</t>
  </si>
  <si>
    <t>2004-12-05</t>
  </si>
  <si>
    <t>Bartkevičius</t>
  </si>
  <si>
    <t>2003-05-01</t>
  </si>
  <si>
    <t>Patrikas</t>
  </si>
  <si>
    <t>Stabačinskas</t>
  </si>
  <si>
    <t>Puzas</t>
  </si>
  <si>
    <t>Semionas</t>
  </si>
  <si>
    <t>Boikov</t>
  </si>
  <si>
    <t>2003-09-26</t>
  </si>
  <si>
    <t>Domas</t>
  </si>
  <si>
    <t>Vokietaitis</t>
  </si>
  <si>
    <t>2003-10-14</t>
  </si>
  <si>
    <t>Lėvuo</t>
  </si>
  <si>
    <t>E.Žilys</t>
  </si>
  <si>
    <t>1000 m sportinis ėjimas mergaitės</t>
  </si>
  <si>
    <t>Marcinkevičiūtė</t>
  </si>
  <si>
    <t>2003-04-06</t>
  </si>
  <si>
    <t>Birštonas</t>
  </si>
  <si>
    <t>Birštono SC</t>
  </si>
  <si>
    <t>A.Mikėno ĖK</t>
  </si>
  <si>
    <t>J.irP.Juozaičiai</t>
  </si>
  <si>
    <t>Gedutytė</t>
  </si>
  <si>
    <t>Dailidonytė</t>
  </si>
  <si>
    <t>R.Kaselis</t>
  </si>
  <si>
    <t>Lavickaitė</t>
  </si>
  <si>
    <t>Lukošiūtė</t>
  </si>
  <si>
    <t>Anastasija</t>
  </si>
  <si>
    <t>Dijakova</t>
  </si>
  <si>
    <t>2003-10-15</t>
  </si>
  <si>
    <t>Nadežda</t>
  </si>
  <si>
    <t>Novikova</t>
  </si>
  <si>
    <t>Vilkaitė</t>
  </si>
  <si>
    <t>2004-06-15</t>
  </si>
  <si>
    <t>Austė</t>
  </si>
  <si>
    <t>Valukonytė</t>
  </si>
  <si>
    <t>Nora</t>
  </si>
  <si>
    <t>Meškauskaitė</t>
  </si>
  <si>
    <t>2004-04-24</t>
  </si>
  <si>
    <t>PSĖK</t>
  </si>
  <si>
    <t>V. Meškauskas</t>
  </si>
  <si>
    <t>Golovač</t>
  </si>
  <si>
    <t>2004-08-13</t>
  </si>
  <si>
    <t>2004-07-19</t>
  </si>
  <si>
    <t>Piurko</t>
  </si>
  <si>
    <t>2005-02-24</t>
  </si>
  <si>
    <t>2000 m sportinis ėjimas berniukai</t>
  </si>
  <si>
    <t>Bubnys</t>
  </si>
  <si>
    <t>2003-01-02</t>
  </si>
  <si>
    <t>Gudzikas</t>
  </si>
  <si>
    <t>Knyva</t>
  </si>
  <si>
    <t>Šliužas</t>
  </si>
  <si>
    <t>2004-05-31</t>
  </si>
  <si>
    <t>Erikas</t>
  </si>
  <si>
    <t>2006-06-11</t>
  </si>
  <si>
    <t>Beperščius</t>
  </si>
  <si>
    <t>2004-07-08</t>
  </si>
  <si>
    <t>Lasevičius</t>
  </si>
  <si>
    <t>2005-06-22</t>
  </si>
  <si>
    <t>Tauras</t>
  </si>
  <si>
    <t>Grincevičius</t>
  </si>
  <si>
    <t>2004-04-27</t>
  </si>
  <si>
    <t>Liudas</t>
  </si>
  <si>
    <t>2006-07-04</t>
  </si>
  <si>
    <t>Šuolis į aukštį mergaitės</t>
  </si>
  <si>
    <t>Bandymai</t>
  </si>
  <si>
    <t>Rezult.</t>
  </si>
  <si>
    <t>Mikelionytė</t>
  </si>
  <si>
    <t>2004-01-11</t>
  </si>
  <si>
    <t>Živilė</t>
  </si>
  <si>
    <t>Kulinskaitė</t>
  </si>
  <si>
    <t>2004-12-31</t>
  </si>
  <si>
    <t>Bagdonavičiūtė</t>
  </si>
  <si>
    <t>Rusnė</t>
  </si>
  <si>
    <t>Kelbauskaitė</t>
  </si>
  <si>
    <t>I.Gricevičienė</t>
  </si>
  <si>
    <t>Atėnė</t>
  </si>
  <si>
    <t>Šliževičiūtė</t>
  </si>
  <si>
    <t>I.Jakubaitytė</t>
  </si>
  <si>
    <t>Mankevičiūtė</t>
  </si>
  <si>
    <t>Grisaitytė</t>
  </si>
  <si>
    <t>Satera</t>
  </si>
  <si>
    <t>Balčaitytė</t>
  </si>
  <si>
    <t>A.Šilauskas</t>
  </si>
  <si>
    <t>Kūraitė</t>
  </si>
  <si>
    <t>R.Murašovienė</t>
  </si>
  <si>
    <t>Nurutdinova</t>
  </si>
  <si>
    <t>2004-12-11</t>
  </si>
  <si>
    <t>V.Komisaraitis,G.Januašauskas</t>
  </si>
  <si>
    <t>Baužaitė</t>
  </si>
  <si>
    <t>2003-02-01</t>
  </si>
  <si>
    <t>A.Musvydas</t>
  </si>
  <si>
    <t>Butkutė</t>
  </si>
  <si>
    <t>2003-01-01</t>
  </si>
  <si>
    <t>Šiauliai-Joniškis</t>
  </si>
  <si>
    <t>J.Baikštienė,V.Butautienė</t>
  </si>
  <si>
    <t>J.Baikštienė</t>
  </si>
  <si>
    <t>Česnauskytė</t>
  </si>
  <si>
    <t>2004-02-19</t>
  </si>
  <si>
    <t>Šuolis į aukštį berniukai</t>
  </si>
  <si>
    <t>Jencius</t>
  </si>
  <si>
    <t>2003-05-12</t>
  </si>
  <si>
    <t>Šidlauskas</t>
  </si>
  <si>
    <t>2003-05-03</t>
  </si>
  <si>
    <t>Šliarpas</t>
  </si>
  <si>
    <t>2003-02-03</t>
  </si>
  <si>
    <t>Kalvelis</t>
  </si>
  <si>
    <t>Krasuckas</t>
  </si>
  <si>
    <t>Jasulaitis</t>
  </si>
  <si>
    <t>Pocius</t>
  </si>
  <si>
    <t>Kretinga</t>
  </si>
  <si>
    <t>Kretingos SM</t>
  </si>
  <si>
    <t>V.Lapinskas</t>
  </si>
  <si>
    <t>Krasauskas</t>
  </si>
  <si>
    <t>2003-02-15</t>
  </si>
  <si>
    <t>Gustas</t>
  </si>
  <si>
    <t>Kisieliauskas</t>
  </si>
  <si>
    <t>2005-03-18</t>
  </si>
  <si>
    <t>Šarūnas</t>
  </si>
  <si>
    <t>2003-05-08</t>
  </si>
  <si>
    <t>Robertas</t>
  </si>
  <si>
    <t>Bagdžius</t>
  </si>
  <si>
    <t>2003-05-28</t>
  </si>
  <si>
    <t>H.Statkus</t>
  </si>
  <si>
    <t>Šuolis su kartim mergaitės</t>
  </si>
  <si>
    <t>Dapkevičiūtė</t>
  </si>
  <si>
    <t>Čiuprinskaitė</t>
  </si>
  <si>
    <t>2003-04-10</t>
  </si>
  <si>
    <t>Čekanasukaitė</t>
  </si>
  <si>
    <t>Šuolis su kartim berniukai</t>
  </si>
  <si>
    <t>Modestas</t>
  </si>
  <si>
    <t>Šalnaitis</t>
  </si>
  <si>
    <t>R.Ančlauskas</t>
  </si>
  <si>
    <t>Mykolas</t>
  </si>
  <si>
    <t>Baliukas</t>
  </si>
  <si>
    <t>Vepštas</t>
  </si>
  <si>
    <t>Meškuičiai</t>
  </si>
  <si>
    <t>P.Vaitkus</t>
  </si>
  <si>
    <t>Minkus</t>
  </si>
  <si>
    <t>Šuolis į tolį mergaitės</t>
  </si>
  <si>
    <t>V.Bagamolovas</t>
  </si>
  <si>
    <t>Papaurelytė</t>
  </si>
  <si>
    <t>2003-08-28</t>
  </si>
  <si>
    <t>2003-04-27</t>
  </si>
  <si>
    <t>Mickutė</t>
  </si>
  <si>
    <t>2003-06-25</t>
  </si>
  <si>
    <t>Goda</t>
  </si>
  <si>
    <t>Povilaityte</t>
  </si>
  <si>
    <t>Andrė</t>
  </si>
  <si>
    <t>Ožechauskaitė</t>
  </si>
  <si>
    <t>A.Skujytė</t>
  </si>
  <si>
    <t>Arnė</t>
  </si>
  <si>
    <t>Ceinoriūtė</t>
  </si>
  <si>
    <t>Liolytė</t>
  </si>
  <si>
    <t>Mančianskytė</t>
  </si>
  <si>
    <t>Iljana</t>
  </si>
  <si>
    <t>Matiuchova</t>
  </si>
  <si>
    <t>Mira</t>
  </si>
  <si>
    <t>Juventa</t>
  </si>
  <si>
    <t>Merkelytė</t>
  </si>
  <si>
    <t>Jakaitė</t>
  </si>
  <si>
    <t>2004-02-15</t>
  </si>
  <si>
    <t>Lukrecija</t>
  </si>
  <si>
    <t>Ūsaitė</t>
  </si>
  <si>
    <t>2003-05-15</t>
  </si>
  <si>
    <t>Raminta</t>
  </si>
  <si>
    <t>Prakapaitė</t>
  </si>
  <si>
    <t>2003-06-11</t>
  </si>
  <si>
    <t>Rykantė</t>
  </si>
  <si>
    <t>Reutė</t>
  </si>
  <si>
    <t>2004-01-24</t>
  </si>
  <si>
    <t>A.Dobregienė</t>
  </si>
  <si>
    <t>Mažeikytė</t>
  </si>
  <si>
    <t>2003-05-05</t>
  </si>
  <si>
    <t>E.Barisienė</t>
  </si>
  <si>
    <t>Šarūnė</t>
  </si>
  <si>
    <t>Vizgirdaitė</t>
  </si>
  <si>
    <t>Martinaitytė</t>
  </si>
  <si>
    <t>2003-03-19</t>
  </si>
  <si>
    <t>Saulena</t>
  </si>
  <si>
    <t>Lauraitytė</t>
  </si>
  <si>
    <t>2004-03-19</t>
  </si>
  <si>
    <t>Dapkutė</t>
  </si>
  <si>
    <t>Benkunskaitė</t>
  </si>
  <si>
    <t>L.Leikuvienė</t>
  </si>
  <si>
    <t>Valickaitė</t>
  </si>
  <si>
    <t>Ringytė</t>
  </si>
  <si>
    <t>2003-04-04</t>
  </si>
  <si>
    <t>Z.Sendriūtė</t>
  </si>
  <si>
    <t>Puidokaitė</t>
  </si>
  <si>
    <t>2003-10-08</t>
  </si>
  <si>
    <t>Bružaitė</t>
  </si>
  <si>
    <t>2005-01-29</t>
  </si>
  <si>
    <t>Barakauskaitė</t>
  </si>
  <si>
    <t>2005-03-14</t>
  </si>
  <si>
    <t>Juliana</t>
  </si>
  <si>
    <t>Kovalevskaja</t>
  </si>
  <si>
    <t>2003-08-10</t>
  </si>
  <si>
    <t>Petraitytė</t>
  </si>
  <si>
    <t>2004-09-10</t>
  </si>
  <si>
    <t>Silvija</t>
  </si>
  <si>
    <t>Žilinskaitė</t>
  </si>
  <si>
    <t>2003-03-24</t>
  </si>
  <si>
    <t>Neda</t>
  </si>
  <si>
    <t>Lasickaitė</t>
  </si>
  <si>
    <t>2004-10-27</t>
  </si>
  <si>
    <t>Šuolis į tolį berniukai</t>
  </si>
  <si>
    <t>Varnelis</t>
  </si>
  <si>
    <t>Vaškus</t>
  </si>
  <si>
    <t>Sapatka</t>
  </si>
  <si>
    <t>2004-05-01</t>
  </si>
  <si>
    <t>Andriejauskas</t>
  </si>
  <si>
    <t>2004-03-22</t>
  </si>
  <si>
    <t>2004-05-05</t>
  </si>
  <si>
    <t>Abramavičius</t>
  </si>
  <si>
    <t>Mickūnas</t>
  </si>
  <si>
    <t>Benetis</t>
  </si>
  <si>
    <t>Benas</t>
  </si>
  <si>
    <t>Razgus</t>
  </si>
  <si>
    <t>Povilas</t>
  </si>
  <si>
    <t>Paulikas</t>
  </si>
  <si>
    <t>Gediminas</t>
  </si>
  <si>
    <t>Krulikas</t>
  </si>
  <si>
    <t>Bubys</t>
  </si>
  <si>
    <t>Augustas Markas</t>
  </si>
  <si>
    <t>Grušas</t>
  </si>
  <si>
    <t>Bačianskas</t>
  </si>
  <si>
    <t>2004-05-13</t>
  </si>
  <si>
    <t>Špokavičius</t>
  </si>
  <si>
    <t>Mikulėnas</t>
  </si>
  <si>
    <t>Aurimas</t>
  </si>
  <si>
    <t>Narijauskas</t>
  </si>
  <si>
    <t>2003-03-11</t>
  </si>
  <si>
    <t>Zabaras</t>
  </si>
  <si>
    <t>2003-01-12</t>
  </si>
  <si>
    <t>Kazanavičius</t>
  </si>
  <si>
    <t>2004-10-29</t>
  </si>
  <si>
    <t>Markas</t>
  </si>
  <si>
    <t>Juškys</t>
  </si>
  <si>
    <t>2004-09-13</t>
  </si>
  <si>
    <t>Šiualiai</t>
  </si>
  <si>
    <t>D.Vrubliauskas,R.Kondratienė</t>
  </si>
  <si>
    <t>Arūnas</t>
  </si>
  <si>
    <t>Šličius</t>
  </si>
  <si>
    <t>Saulius</t>
  </si>
  <si>
    <t>2006-09-12</t>
  </si>
  <si>
    <t>Rutulio stūmimas mergaitės (2 kg)</t>
  </si>
  <si>
    <t>Žuvininkaitė</t>
  </si>
  <si>
    <t>2003-03-05</t>
  </si>
  <si>
    <t>Paulina</t>
  </si>
  <si>
    <t>Panavaitė</t>
  </si>
  <si>
    <t>2003-08-18</t>
  </si>
  <si>
    <t>Kėsylytė</t>
  </si>
  <si>
    <t>Z.Grabauskienė</t>
  </si>
  <si>
    <t>Simona</t>
  </si>
  <si>
    <t>Milerytė</t>
  </si>
  <si>
    <t>A.Šilauskas, K.Kozlovienė</t>
  </si>
  <si>
    <t>Urbontaitytė</t>
  </si>
  <si>
    <t>K.Kozlovienė</t>
  </si>
  <si>
    <t>Pakalniškytė</t>
  </si>
  <si>
    <t>Jūratė</t>
  </si>
  <si>
    <t>Veršinskaitė</t>
  </si>
  <si>
    <t>Puišytė</t>
  </si>
  <si>
    <t>Armantė</t>
  </si>
  <si>
    <t>Kiškytė</t>
  </si>
  <si>
    <t>2003-06-03</t>
  </si>
  <si>
    <t>I.Žeronienė</t>
  </si>
  <si>
    <t>Airūnė</t>
  </si>
  <si>
    <t>Šutaitė</t>
  </si>
  <si>
    <t>2004-07-04</t>
  </si>
  <si>
    <t>R.Šinkūnas</t>
  </si>
  <si>
    <t>Šimkutė</t>
  </si>
  <si>
    <t>Kiulytė</t>
  </si>
  <si>
    <t>2004-03-13</t>
  </si>
  <si>
    <t>Dapšauskaiė</t>
  </si>
  <si>
    <t>Bušmaitė</t>
  </si>
  <si>
    <t>J.Radžius</t>
  </si>
  <si>
    <t>Dervinytė</t>
  </si>
  <si>
    <t>2003-12-10</t>
  </si>
  <si>
    <t>Ula</t>
  </si>
  <si>
    <t>Milkamanavičiūtė</t>
  </si>
  <si>
    <t>2004-08-20</t>
  </si>
  <si>
    <t>Nerilė</t>
  </si>
  <si>
    <t>Dikšaitė</t>
  </si>
  <si>
    <t>Rutulio stūmimas berniukai (3 kg)</t>
  </si>
  <si>
    <t>Šimkus</t>
  </si>
  <si>
    <t>Domanaitis</t>
  </si>
  <si>
    <t>V.L.Maleckiai</t>
  </si>
  <si>
    <t>Rutkūnas</t>
  </si>
  <si>
    <t>Rudzevičius</t>
  </si>
  <si>
    <t>2003-07-08</t>
  </si>
  <si>
    <t>Vareika</t>
  </si>
  <si>
    <t>2005-09-09</t>
  </si>
  <si>
    <t>Mažeikis</t>
  </si>
  <si>
    <t>2003-10-06</t>
  </si>
  <si>
    <t>V.Ščevinskas,J.Auga</t>
  </si>
  <si>
    <t>Tendzegolskis</t>
  </si>
  <si>
    <t>Mikalauskas</t>
  </si>
  <si>
    <t>2004-06-04</t>
  </si>
  <si>
    <t>Butkus</t>
  </si>
  <si>
    <t>2003-02-21</t>
  </si>
  <si>
    <t>Stošius</t>
  </si>
  <si>
    <t>Kaplokas</t>
  </si>
  <si>
    <t>2003-04-05</t>
  </si>
  <si>
    <t>Aras</t>
  </si>
  <si>
    <t>Bėkšta</t>
  </si>
  <si>
    <t>I.Michejeva</t>
  </si>
  <si>
    <t>Liaudanskas</t>
  </si>
  <si>
    <t>2003-07-20</t>
  </si>
  <si>
    <t>Keizikas</t>
  </si>
  <si>
    <t>2003-02-08</t>
  </si>
  <si>
    <t>Vingelevičius</t>
  </si>
  <si>
    <t>2004-01-28</t>
  </si>
  <si>
    <t>Lukas Justas</t>
  </si>
  <si>
    <t>D.Matusevičienė</t>
  </si>
  <si>
    <t>Kaminskas</t>
  </si>
  <si>
    <t>2003-10-07</t>
  </si>
  <si>
    <t>A.Mikelytė</t>
  </si>
  <si>
    <t>Armandas</t>
  </si>
  <si>
    <t>Pleskevičius</t>
  </si>
  <si>
    <t>2003-05-26</t>
  </si>
  <si>
    <t>Gerda</t>
  </si>
  <si>
    <t>Redas</t>
  </si>
  <si>
    <t>Adolis</t>
  </si>
  <si>
    <t>Miciulevičius</t>
  </si>
  <si>
    <t>DNS</t>
  </si>
  <si>
    <t>bėgimas</t>
  </si>
  <si>
    <t>Filipavičius</t>
  </si>
  <si>
    <t>Edita</t>
  </si>
  <si>
    <t>Šivickas</t>
  </si>
  <si>
    <t>Adrijana</t>
  </si>
  <si>
    <t>Vaičekauskaitė</t>
  </si>
  <si>
    <t>Vieta</t>
  </si>
  <si>
    <t>3:48,21</t>
  </si>
  <si>
    <t>3:46,58</t>
  </si>
  <si>
    <t>3:36,68</t>
  </si>
  <si>
    <t>3:45,10</t>
  </si>
  <si>
    <t>3:30,35</t>
  </si>
  <si>
    <t>3:55,09</t>
  </si>
  <si>
    <t>3:37,81</t>
  </si>
  <si>
    <t>3:38,58</t>
  </si>
  <si>
    <t>3:57,95</t>
  </si>
  <si>
    <t>3:26,87</t>
  </si>
  <si>
    <t>3:18,50</t>
  </si>
  <si>
    <t>3:10,99</t>
  </si>
  <si>
    <t>3:14,57</t>
  </si>
  <si>
    <t>3:23,84</t>
  </si>
  <si>
    <t>3:14,34</t>
  </si>
  <si>
    <t>3:32,18</t>
  </si>
  <si>
    <t>3:26,99</t>
  </si>
  <si>
    <t>3:16,32</t>
  </si>
  <si>
    <t>3:30,28</t>
  </si>
  <si>
    <t>3:35,48</t>
  </si>
  <si>
    <t>I JA</t>
  </si>
  <si>
    <t xml:space="preserve">Donatas </t>
  </si>
  <si>
    <t>X</t>
  </si>
  <si>
    <t>1,15</t>
  </si>
  <si>
    <t>1,20</t>
  </si>
  <si>
    <t>1,25</t>
  </si>
  <si>
    <t>1,30</t>
  </si>
  <si>
    <t>1,35</t>
  </si>
  <si>
    <t>1,40</t>
  </si>
  <si>
    <t>1,45</t>
  </si>
  <si>
    <t>1,50</t>
  </si>
  <si>
    <t>O</t>
  </si>
  <si>
    <t>XO</t>
  </si>
  <si>
    <t>XXO</t>
  </si>
  <si>
    <t>XXX</t>
  </si>
  <si>
    <t>J.Baikštenė.L.Raikienė</t>
  </si>
  <si>
    <t>NM</t>
  </si>
  <si>
    <t>1,60</t>
  </si>
  <si>
    <t>1,70</t>
  </si>
  <si>
    <t>1,80</t>
  </si>
  <si>
    <t>1,90</t>
  </si>
  <si>
    <t>2,00</t>
  </si>
  <si>
    <t>2,10</t>
  </si>
  <si>
    <t>2,20</t>
  </si>
  <si>
    <t>OX</t>
  </si>
  <si>
    <t>Keršulis</t>
  </si>
  <si>
    <t>-</t>
  </si>
  <si>
    <t>DQ</t>
  </si>
  <si>
    <t>II A</t>
  </si>
  <si>
    <t>X-</t>
  </si>
  <si>
    <t>2:03,05</t>
  </si>
  <si>
    <t>2:33,18</t>
  </si>
  <si>
    <t>2:12,55</t>
  </si>
  <si>
    <t>2:12,40</t>
  </si>
  <si>
    <t>2;08,66</t>
  </si>
  <si>
    <t>2:01,49</t>
  </si>
  <si>
    <t>2:34,52</t>
  </si>
  <si>
    <t>1:59,05</t>
  </si>
  <si>
    <t>2:23,44</t>
  </si>
  <si>
    <t>2:06,42</t>
  </si>
  <si>
    <t>2:11,63</t>
  </si>
  <si>
    <t>1:58,92</t>
  </si>
  <si>
    <t>2:03,00</t>
  </si>
  <si>
    <t>2:10,94</t>
  </si>
  <si>
    <t>2:13,63</t>
  </si>
  <si>
    <t>2:07,91</t>
  </si>
  <si>
    <t>1:51,09</t>
  </si>
  <si>
    <t>2:01,43</t>
  </si>
  <si>
    <t>2:01,23</t>
  </si>
  <si>
    <t>1:50,67</t>
  </si>
  <si>
    <t>1:55,17</t>
  </si>
  <si>
    <t>2:16,46</t>
  </si>
  <si>
    <t>2:03,47</t>
  </si>
  <si>
    <t>2:08,99</t>
  </si>
  <si>
    <t>2:01,64</t>
  </si>
  <si>
    <t>2:25,25</t>
  </si>
  <si>
    <t>2:06,14</t>
  </si>
  <si>
    <t>2:07,88</t>
  </si>
  <si>
    <t>2:36,92</t>
  </si>
  <si>
    <t>2:03,56</t>
  </si>
  <si>
    <t>1:59,01</t>
  </si>
  <si>
    <t>1:58,79</t>
  </si>
  <si>
    <t>2:01,41</t>
  </si>
  <si>
    <t>1:58,02</t>
  </si>
  <si>
    <t>2:08,95</t>
  </si>
  <si>
    <t>1:44,07</t>
  </si>
  <si>
    <t>1:54,69</t>
  </si>
  <si>
    <t>2:03,83</t>
  </si>
  <si>
    <t>1:47,82</t>
  </si>
  <si>
    <t>1:55,27</t>
  </si>
  <si>
    <t>1:46,33</t>
  </si>
  <si>
    <t>1:56,30</t>
  </si>
  <si>
    <t>1:59,34</t>
  </si>
  <si>
    <t>1:47,42</t>
  </si>
  <si>
    <t>2:09,15</t>
  </si>
  <si>
    <t>2:09,10</t>
  </si>
  <si>
    <t>1,55</t>
  </si>
  <si>
    <t>J.Baikštienė,L.Roikienė</t>
  </si>
  <si>
    <t>34,26</t>
  </si>
  <si>
    <t>33,67</t>
  </si>
  <si>
    <t>36,74</t>
  </si>
  <si>
    <t>29,63</t>
  </si>
  <si>
    <t>33,70</t>
  </si>
  <si>
    <t>31,88</t>
  </si>
  <si>
    <t>31,73</t>
  </si>
  <si>
    <t>28,89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</si>
</sst>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,"/>
    <numFmt numFmtId="187" formatCode="mm:ss\,"/>
    <numFmt numFmtId="188" formatCode="0.0"/>
    <numFmt numFmtId="189" formatCode="m:ss.00"/>
    <numFmt numFmtId="190" formatCode="[$-427]yyyy\ &quot;m.&quot;\ mmmm\ d\ &quot;d.&quot;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2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184" fontId="35" fillId="0" borderId="0" applyNumberFormat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5" fillId="16" borderId="4" applyNumberFormat="0" applyAlignment="0" applyProtection="0"/>
    <xf numFmtId="0" fontId="18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0" borderId="7" applyNumberFormat="0" applyFill="0" applyAlignment="0" applyProtection="0"/>
    <xf numFmtId="0" fontId="34" fillId="0" borderId="8" applyNumberFormat="0" applyFill="0" applyAlignment="0" applyProtection="0"/>
    <xf numFmtId="0" fontId="24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left" vertical="center"/>
    </xf>
    <xf numFmtId="185" fontId="4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185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24" borderId="0" xfId="53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" fontId="6" fillId="0" borderId="13" xfId="53" applyNumberFormat="1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right" vertical="center"/>
      <protection/>
    </xf>
    <xf numFmtId="0" fontId="6" fillId="0" borderId="15" xfId="53" applyFont="1" applyBorder="1" applyAlignment="1">
      <alignment horizontal="left" vertical="center"/>
      <protection/>
    </xf>
    <xf numFmtId="49" fontId="6" fillId="0" borderId="16" xfId="53" applyNumberFormat="1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2" fontId="10" fillId="0" borderId="10" xfId="53" applyNumberFormat="1" applyFont="1" applyBorder="1" applyAlignment="1">
      <alignment horizontal="center" vertical="center"/>
      <protection/>
    </xf>
    <xf numFmtId="2" fontId="10" fillId="24" borderId="10" xfId="53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6" fillId="0" borderId="19" xfId="53" applyNumberFormat="1" applyFont="1" applyBorder="1" applyAlignment="1">
      <alignment horizontal="center" vertical="center"/>
      <protection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53" applyNumberFormat="1" applyFont="1" applyBorder="1" applyAlignment="1">
      <alignment horizontal="center" vertical="center"/>
      <protection/>
    </xf>
    <xf numFmtId="1" fontId="6" fillId="0" borderId="21" xfId="53" applyNumberFormat="1" applyFont="1" applyBorder="1" applyAlignment="1">
      <alignment horizontal="center" vertical="center"/>
      <protection/>
    </xf>
    <xf numFmtId="2" fontId="11" fillId="0" borderId="15" xfId="53" applyNumberFormat="1" applyFont="1" applyBorder="1" applyAlignment="1">
      <alignment horizontal="center" vertical="center"/>
      <protection/>
    </xf>
    <xf numFmtId="49" fontId="6" fillId="0" borderId="14" xfId="53" applyNumberFormat="1" applyFont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0" fontId="6" fillId="0" borderId="22" xfId="53" applyFont="1" applyBorder="1" applyAlignment="1">
      <alignment horizontal="left" vertical="center"/>
      <protection/>
    </xf>
    <xf numFmtId="2" fontId="4" fillId="24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53" applyNumberFormat="1" applyFont="1" applyBorder="1" applyAlignment="1">
      <alignment horizontal="center" vertical="center"/>
      <protection/>
    </xf>
    <xf numFmtId="49" fontId="6" fillId="0" borderId="25" xfId="53" applyNumberFormat="1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left" vertical="center"/>
      <protection/>
    </xf>
    <xf numFmtId="2" fontId="3" fillId="24" borderId="11" xfId="0" applyNumberFormat="1" applyFont="1" applyFill="1" applyBorder="1" applyAlignment="1">
      <alignment horizontal="center" vertical="center"/>
    </xf>
    <xf numFmtId="2" fontId="3" fillId="24" borderId="2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6" fillId="0" borderId="26" xfId="53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6" fillId="0" borderId="16" xfId="53" applyNumberFormat="1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13" fillId="2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left" vertical="center"/>
    </xf>
    <xf numFmtId="185" fontId="4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2" fontId="13" fillId="24" borderId="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2" fontId="13" fillId="2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13" fillId="24" borderId="28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3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 2" xfId="51"/>
    <cellStyle name="Normal 2 2" xfId="52"/>
    <cellStyle name="Normal 2 2 10_aukstis" xfId="53"/>
    <cellStyle name="Normal 2 3" xfId="54"/>
    <cellStyle name="Normal 2_trisuolis V j  ir V" xfId="55"/>
    <cellStyle name="Normal 4 2" xfId="56"/>
    <cellStyle name="Normal 5" xfId="57"/>
    <cellStyle name="Paprastas 2" xfId="58"/>
    <cellStyle name="Paryškinimas 1" xfId="59"/>
    <cellStyle name="Paryškinimas 2" xfId="60"/>
    <cellStyle name="Paryškinimas 3" xfId="61"/>
    <cellStyle name="Paryškinimas 4" xfId="62"/>
    <cellStyle name="Paryškinimas 5" xfId="63"/>
    <cellStyle name="Paryškinimas 6" xfId="64"/>
    <cellStyle name="Pastaba" xfId="65"/>
    <cellStyle name="Pavadinimas" xfId="66"/>
    <cellStyle name="Percent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  <cellStyle name="Обычный_Лист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.421875" style="129" customWidth="1"/>
    <col min="2" max="2" width="0.5625" style="129" customWidth="1"/>
    <col min="3" max="3" width="3.7109375" style="129" customWidth="1"/>
    <col min="4" max="25" width="5.7109375" style="129" customWidth="1"/>
    <col min="26" max="26" width="9.00390625" style="129" customWidth="1"/>
    <col min="27" max="41" width="5.7109375" style="129" customWidth="1"/>
    <col min="42" max="16384" width="9.140625" style="129" customWidth="1"/>
  </cols>
  <sheetData>
    <row r="1" ht="12.75">
      <c r="B1" s="130"/>
    </row>
    <row r="2" ht="12.75">
      <c r="B2" s="130"/>
    </row>
    <row r="3" ht="12.75">
      <c r="B3" s="130"/>
    </row>
    <row r="4" ht="12.75">
      <c r="B4" s="130"/>
    </row>
    <row r="5" ht="12.75">
      <c r="B5" s="130"/>
    </row>
    <row r="6" ht="12.75">
      <c r="B6" s="130"/>
    </row>
    <row r="7" spans="2:11" ht="18.75">
      <c r="B7" s="130"/>
      <c r="K7" s="139"/>
    </row>
    <row r="8" spans="2:11" ht="18.75">
      <c r="B8" s="130"/>
      <c r="K8" s="139"/>
    </row>
    <row r="9" spans="2:16" ht="18.75">
      <c r="B9" s="130"/>
      <c r="K9" s="139"/>
      <c r="P9"/>
    </row>
    <row r="10" spans="2:11" ht="18.75">
      <c r="B10" s="130"/>
      <c r="K10" s="139"/>
    </row>
    <row r="11" ht="12.75">
      <c r="B11" s="130"/>
    </row>
    <row r="12" ht="12.75">
      <c r="B12" s="130"/>
    </row>
    <row r="13" ht="12.75">
      <c r="B13" s="130"/>
    </row>
    <row r="14" ht="12.75">
      <c r="B14" s="130"/>
    </row>
    <row r="15" spans="2:4" ht="20.25">
      <c r="B15" s="130"/>
      <c r="D15" s="131" t="s">
        <v>0</v>
      </c>
    </row>
    <row r="16" spans="2:4" ht="20.25">
      <c r="B16" s="130"/>
      <c r="D16" s="132"/>
    </row>
    <row r="17" spans="2:4" ht="20.25">
      <c r="B17" s="130"/>
      <c r="D17" s="131"/>
    </row>
    <row r="18" ht="12.75">
      <c r="B18" s="130"/>
    </row>
    <row r="19" ht="4.5" customHeight="1">
      <c r="B19" s="130"/>
    </row>
    <row r="20" spans="1:26" ht="3" customHeight="1">
      <c r="A20" s="133"/>
      <c r="B20" s="134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ht="4.5" customHeight="1">
      <c r="B21" s="130"/>
    </row>
    <row r="22" ht="12.75">
      <c r="B22" s="130"/>
    </row>
    <row r="23" ht="12.75">
      <c r="B23" s="130"/>
    </row>
    <row r="24" ht="12.75">
      <c r="B24" s="130"/>
    </row>
    <row r="25" ht="12.75">
      <c r="B25" s="130"/>
    </row>
    <row r="26" ht="12.75">
      <c r="B26" s="130"/>
    </row>
    <row r="27" ht="12.75">
      <c r="B27" s="130"/>
    </row>
    <row r="28" ht="12.75">
      <c r="B28" s="130"/>
    </row>
    <row r="29" ht="12.75">
      <c r="B29" s="130"/>
    </row>
    <row r="30" spans="2:4" ht="15.75">
      <c r="B30" s="130"/>
      <c r="D30" s="135" t="s">
        <v>1</v>
      </c>
    </row>
    <row r="31" spans="1:9" ht="6.75" customHeight="1">
      <c r="A31" s="136"/>
      <c r="B31" s="137"/>
      <c r="C31" s="136"/>
      <c r="D31" s="136"/>
      <c r="E31" s="136"/>
      <c r="F31" s="136"/>
      <c r="G31" s="136"/>
      <c r="H31" s="136"/>
      <c r="I31" s="136"/>
    </row>
    <row r="32" ht="6.75" customHeight="1">
      <c r="B32" s="130"/>
    </row>
    <row r="33" spans="2:4" ht="15.75">
      <c r="B33" s="130"/>
      <c r="D33" s="138" t="s">
        <v>2</v>
      </c>
    </row>
    <row r="34" ht="12.75">
      <c r="B34" s="130"/>
    </row>
    <row r="35" ht="12.75">
      <c r="B35" s="130"/>
    </row>
    <row r="36" ht="12.75">
      <c r="B36" s="130"/>
    </row>
    <row r="37" spans="2:12" ht="12.75">
      <c r="B37" s="130"/>
      <c r="E37" s="129" t="s">
        <v>3</v>
      </c>
      <c r="L37" s="129" t="s">
        <v>4</v>
      </c>
    </row>
    <row r="38" spans="2:14" ht="12.75">
      <c r="B38" s="130"/>
      <c r="N38" s="140" t="s">
        <v>5</v>
      </c>
    </row>
    <row r="39" ht="12.75">
      <c r="B39" s="130"/>
    </row>
    <row r="40" spans="2:12" ht="12.75">
      <c r="B40" s="130"/>
      <c r="E40" s="129" t="s">
        <v>6</v>
      </c>
      <c r="L40" s="129" t="s">
        <v>7</v>
      </c>
    </row>
    <row r="41" spans="2:14" ht="12.75">
      <c r="B41" s="130"/>
      <c r="N41" s="140" t="s">
        <v>5</v>
      </c>
    </row>
    <row r="42" ht="12.75">
      <c r="N42" s="140"/>
    </row>
  </sheetData>
  <sheetProtection/>
  <printOptions/>
  <pageMargins left="0.2361111111111111" right="0.15694444444444444" top="0.5194444444444445" bottom="0.42986111111111114" header="0.5111111111111111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4.140625" style="35" customWidth="1"/>
    <col min="5" max="5" width="10.7109375" style="36" customWidth="1"/>
    <col min="6" max="6" width="16.140625" style="37" bestFit="1" customWidth="1"/>
    <col min="7" max="7" width="18.7109375" style="37" bestFit="1" customWidth="1"/>
    <col min="8" max="8" width="12.140625" style="37" customWidth="1"/>
    <col min="9" max="9" width="9.140625" style="4" customWidth="1"/>
    <col min="10" max="10" width="28.57421875" style="3" customWidth="1"/>
    <col min="11" max="11" width="18.8515625" style="35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467</v>
      </c>
      <c r="D4" s="1"/>
      <c r="E4" s="6"/>
      <c r="F4" s="6"/>
      <c r="G4" s="6"/>
      <c r="H4" s="48"/>
      <c r="I4" s="94"/>
    </row>
    <row r="5" spans="3:10" s="31" customFormat="1" ht="16.5" thickBot="1">
      <c r="C5" s="1">
        <v>1</v>
      </c>
      <c r="D5" s="1" t="s">
        <v>1046</v>
      </c>
      <c r="E5" s="44"/>
      <c r="F5" s="95"/>
      <c r="G5" s="95"/>
      <c r="H5" s="37"/>
      <c r="I5" s="4"/>
      <c r="J5" s="42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11</v>
      </c>
      <c r="C7" s="13" t="s">
        <v>307</v>
      </c>
      <c r="D7" s="11" t="s">
        <v>473</v>
      </c>
      <c r="E7" s="14" t="s">
        <v>474</v>
      </c>
      <c r="F7" s="15" t="s">
        <v>301</v>
      </c>
      <c r="G7" s="15" t="s">
        <v>302</v>
      </c>
      <c r="H7" s="15"/>
      <c r="I7" s="121" t="s">
        <v>1103</v>
      </c>
      <c r="J7" s="17" t="s">
        <v>303</v>
      </c>
    </row>
    <row r="8" spans="1:10" ht="18" customHeight="1">
      <c r="A8" s="83">
        <v>2</v>
      </c>
      <c r="B8" s="12">
        <v>3</v>
      </c>
      <c r="C8" s="13" t="s">
        <v>385</v>
      </c>
      <c r="D8" s="11" t="s">
        <v>470</v>
      </c>
      <c r="E8" s="14" t="s">
        <v>471</v>
      </c>
      <c r="F8" s="15" t="s">
        <v>80</v>
      </c>
      <c r="G8" s="15" t="s">
        <v>81</v>
      </c>
      <c r="H8" s="15"/>
      <c r="I8" s="121" t="s">
        <v>1104</v>
      </c>
      <c r="J8" s="17" t="s">
        <v>472</v>
      </c>
    </row>
    <row r="9" spans="1:10" ht="18" customHeight="1">
      <c r="A9" s="83">
        <v>3</v>
      </c>
      <c r="B9" s="12">
        <v>13</v>
      </c>
      <c r="C9" s="13" t="s">
        <v>296</v>
      </c>
      <c r="D9" s="11" t="s">
        <v>475</v>
      </c>
      <c r="E9" s="14" t="s">
        <v>476</v>
      </c>
      <c r="F9" s="15" t="s">
        <v>301</v>
      </c>
      <c r="G9" s="15" t="s">
        <v>302</v>
      </c>
      <c r="H9" s="15"/>
      <c r="I9" s="121" t="s">
        <v>1105</v>
      </c>
      <c r="J9" s="17" t="s">
        <v>303</v>
      </c>
    </row>
    <row r="10" spans="1:11" ht="18" customHeight="1">
      <c r="A10" s="83">
        <v>4</v>
      </c>
      <c r="B10" s="12">
        <v>110</v>
      </c>
      <c r="C10" s="13" t="s">
        <v>503</v>
      </c>
      <c r="D10" s="11" t="s">
        <v>528</v>
      </c>
      <c r="E10" s="14" t="s">
        <v>529</v>
      </c>
      <c r="F10" s="15" t="s">
        <v>92</v>
      </c>
      <c r="G10" s="15" t="s">
        <v>93</v>
      </c>
      <c r="H10" s="15"/>
      <c r="I10" s="121" t="s">
        <v>1106</v>
      </c>
      <c r="J10" s="17" t="s">
        <v>398</v>
      </c>
      <c r="K10" s="113"/>
    </row>
    <row r="11" spans="1:11" ht="18" customHeight="1">
      <c r="A11" s="83">
        <v>5</v>
      </c>
      <c r="B11" s="12">
        <v>104</v>
      </c>
      <c r="C11" s="13" t="s">
        <v>521</v>
      </c>
      <c r="D11" s="11" t="s">
        <v>522</v>
      </c>
      <c r="E11" s="14" t="s">
        <v>523</v>
      </c>
      <c r="F11" s="15" t="s">
        <v>41</v>
      </c>
      <c r="G11" s="15" t="s">
        <v>42</v>
      </c>
      <c r="H11" s="15"/>
      <c r="I11" s="121" t="s">
        <v>1107</v>
      </c>
      <c r="J11" s="17" t="s">
        <v>524</v>
      </c>
      <c r="K11" s="113"/>
    </row>
    <row r="12" spans="1:10" ht="18" customHeight="1">
      <c r="A12" s="83">
        <v>6</v>
      </c>
      <c r="B12" s="12">
        <v>73</v>
      </c>
      <c r="C12" s="13" t="s">
        <v>166</v>
      </c>
      <c r="D12" s="11" t="s">
        <v>530</v>
      </c>
      <c r="E12" s="14" t="s">
        <v>531</v>
      </c>
      <c r="F12" s="15" t="s">
        <v>109</v>
      </c>
      <c r="G12" s="15" t="s">
        <v>110</v>
      </c>
      <c r="H12" s="15"/>
      <c r="I12" s="121" t="s">
        <v>1108</v>
      </c>
      <c r="J12" s="17" t="s">
        <v>532</v>
      </c>
    </row>
    <row r="13" spans="1:10" ht="18" customHeight="1">
      <c r="A13" s="83">
        <v>7</v>
      </c>
      <c r="B13" s="12">
        <v>19</v>
      </c>
      <c r="C13" s="13" t="s">
        <v>482</v>
      </c>
      <c r="D13" s="11" t="s">
        <v>483</v>
      </c>
      <c r="E13" s="14" t="s">
        <v>484</v>
      </c>
      <c r="F13" s="15" t="s">
        <v>104</v>
      </c>
      <c r="G13" s="15" t="s">
        <v>31</v>
      </c>
      <c r="H13" s="15"/>
      <c r="I13" s="121" t="s">
        <v>1109</v>
      </c>
      <c r="J13" s="17" t="s">
        <v>485</v>
      </c>
    </row>
    <row r="14" spans="1:10" ht="18" customHeight="1">
      <c r="A14" s="83">
        <v>8</v>
      </c>
      <c r="B14" s="12">
        <v>52</v>
      </c>
      <c r="C14" s="13" t="s">
        <v>494</v>
      </c>
      <c r="D14" s="11" t="s">
        <v>566</v>
      </c>
      <c r="E14" s="14" t="s">
        <v>567</v>
      </c>
      <c r="F14" s="15" t="s">
        <v>35</v>
      </c>
      <c r="G14" s="15" t="s">
        <v>36</v>
      </c>
      <c r="H14" s="15"/>
      <c r="I14" s="121" t="s">
        <v>1110</v>
      </c>
      <c r="J14" s="17" t="s">
        <v>146</v>
      </c>
    </row>
    <row r="15" spans="1:10" ht="18" customHeight="1">
      <c r="A15" s="141"/>
      <c r="B15" s="141"/>
      <c r="C15" s="142"/>
      <c r="D15" s="143"/>
      <c r="E15" s="144"/>
      <c r="F15" s="145"/>
      <c r="G15" s="145"/>
      <c r="H15" s="145"/>
      <c r="I15" s="146"/>
      <c r="J15" s="147"/>
    </row>
    <row r="16" spans="3:10" s="31" customFormat="1" ht="16.5" thickBot="1">
      <c r="C16" s="1">
        <v>2</v>
      </c>
      <c r="D16" s="1" t="s">
        <v>1046</v>
      </c>
      <c r="E16" s="44"/>
      <c r="F16" s="95"/>
      <c r="G16" s="95"/>
      <c r="H16" s="37"/>
      <c r="I16" s="4"/>
      <c r="J16" s="42"/>
    </row>
    <row r="17" spans="1:10" s="76" customFormat="1" ht="18" customHeight="1" thickBot="1">
      <c r="A17" s="52" t="s">
        <v>468</v>
      </c>
      <c r="B17" s="110" t="s">
        <v>469</v>
      </c>
      <c r="C17" s="78" t="s">
        <v>11</v>
      </c>
      <c r="D17" s="79" t="s">
        <v>12</v>
      </c>
      <c r="E17" s="80" t="s">
        <v>13</v>
      </c>
      <c r="F17" s="81" t="s">
        <v>14</v>
      </c>
      <c r="G17" s="81" t="s">
        <v>15</v>
      </c>
      <c r="H17" s="81" t="s">
        <v>16</v>
      </c>
      <c r="I17" s="80" t="s">
        <v>286</v>
      </c>
      <c r="J17" s="90" t="s">
        <v>20</v>
      </c>
    </row>
    <row r="18" spans="1:11" ht="18" customHeight="1">
      <c r="A18" s="83">
        <v>1</v>
      </c>
      <c r="B18" s="12">
        <v>17</v>
      </c>
      <c r="C18" s="13" t="s">
        <v>385</v>
      </c>
      <c r="D18" s="11" t="s">
        <v>477</v>
      </c>
      <c r="E18" s="14" t="s">
        <v>478</v>
      </c>
      <c r="F18" s="15" t="s">
        <v>30</v>
      </c>
      <c r="G18" s="15" t="s">
        <v>31</v>
      </c>
      <c r="H18" s="15"/>
      <c r="I18" s="121" t="s">
        <v>1111</v>
      </c>
      <c r="J18" s="17" t="s">
        <v>32</v>
      </c>
      <c r="K18" s="113"/>
    </row>
    <row r="19" spans="1:11" ht="18" customHeight="1">
      <c r="A19" s="83">
        <v>2</v>
      </c>
      <c r="B19" s="24">
        <v>71</v>
      </c>
      <c r="C19" s="25" t="s">
        <v>503</v>
      </c>
      <c r="D19" s="26" t="s">
        <v>504</v>
      </c>
      <c r="E19" s="27" t="s">
        <v>505</v>
      </c>
      <c r="F19" s="28" t="s">
        <v>109</v>
      </c>
      <c r="G19" s="28" t="s">
        <v>110</v>
      </c>
      <c r="H19" s="28" t="s">
        <v>111</v>
      </c>
      <c r="I19" s="121" t="s">
        <v>1112</v>
      </c>
      <c r="J19" s="29" t="s">
        <v>112</v>
      </c>
      <c r="K19" s="113"/>
    </row>
    <row r="20" spans="1:10" ht="18" customHeight="1">
      <c r="A20" s="83">
        <v>3</v>
      </c>
      <c r="B20" s="12">
        <v>57</v>
      </c>
      <c r="C20" s="13" t="s">
        <v>500</v>
      </c>
      <c r="D20" s="11" t="s">
        <v>501</v>
      </c>
      <c r="E20" s="14" t="s">
        <v>502</v>
      </c>
      <c r="F20" s="15" t="s">
        <v>335</v>
      </c>
      <c r="G20" s="15" t="s">
        <v>336</v>
      </c>
      <c r="H20" s="15"/>
      <c r="I20" s="121" t="s">
        <v>1113</v>
      </c>
      <c r="J20" s="17" t="s">
        <v>346</v>
      </c>
    </row>
    <row r="21" spans="1:10" ht="18" customHeight="1">
      <c r="A21" s="83">
        <v>4</v>
      </c>
      <c r="B21" s="12">
        <v>29</v>
      </c>
      <c r="C21" s="13" t="s">
        <v>488</v>
      </c>
      <c r="D21" s="11" t="s">
        <v>489</v>
      </c>
      <c r="E21" s="14">
        <v>37866</v>
      </c>
      <c r="F21" s="15" t="s">
        <v>168</v>
      </c>
      <c r="G21" s="15" t="s">
        <v>169</v>
      </c>
      <c r="H21" s="15"/>
      <c r="I21" s="121" t="s">
        <v>1114</v>
      </c>
      <c r="J21" s="17" t="s">
        <v>490</v>
      </c>
    </row>
    <row r="22" spans="1:11" ht="18" customHeight="1">
      <c r="A22" s="83">
        <v>5</v>
      </c>
      <c r="B22" s="12">
        <v>76</v>
      </c>
      <c r="C22" s="13" t="s">
        <v>506</v>
      </c>
      <c r="D22" s="11" t="s">
        <v>507</v>
      </c>
      <c r="E22" s="14" t="s">
        <v>508</v>
      </c>
      <c r="F22" s="15" t="s">
        <v>53</v>
      </c>
      <c r="G22" s="15" t="s">
        <v>54</v>
      </c>
      <c r="H22" s="15"/>
      <c r="I22" s="121" t="s">
        <v>1115</v>
      </c>
      <c r="J22" s="17" t="s">
        <v>368</v>
      </c>
      <c r="K22" s="113"/>
    </row>
    <row r="23" spans="1:10" ht="18" customHeight="1">
      <c r="A23" s="83">
        <v>6</v>
      </c>
      <c r="B23" s="12">
        <v>37</v>
      </c>
      <c r="C23" s="13" t="s">
        <v>491</v>
      </c>
      <c r="D23" s="11" t="s">
        <v>492</v>
      </c>
      <c r="E23" s="14">
        <v>37782</v>
      </c>
      <c r="F23" s="15" t="s">
        <v>423</v>
      </c>
      <c r="G23" s="15" t="s">
        <v>424</v>
      </c>
      <c r="H23" s="15"/>
      <c r="I23" s="121" t="s">
        <v>1116</v>
      </c>
      <c r="J23" s="17" t="s">
        <v>493</v>
      </c>
    </row>
    <row r="24" spans="1:10" ht="18" customHeight="1">
      <c r="A24" s="83">
        <v>7</v>
      </c>
      <c r="B24" s="12">
        <v>18</v>
      </c>
      <c r="C24" s="13" t="s">
        <v>479</v>
      </c>
      <c r="D24" s="11" t="s">
        <v>480</v>
      </c>
      <c r="E24" s="14" t="s">
        <v>481</v>
      </c>
      <c r="F24" s="15" t="s">
        <v>30</v>
      </c>
      <c r="G24" s="15" t="s">
        <v>31</v>
      </c>
      <c r="H24" s="15"/>
      <c r="I24" s="121" t="s">
        <v>1117</v>
      </c>
      <c r="J24" s="17" t="s">
        <v>32</v>
      </c>
    </row>
    <row r="25" spans="1:10" ht="18" customHeight="1">
      <c r="A25" s="141"/>
      <c r="B25" s="141"/>
      <c r="C25" s="142"/>
      <c r="D25" s="143"/>
      <c r="E25" s="144"/>
      <c r="F25" s="145"/>
      <c r="G25" s="145"/>
      <c r="H25" s="145"/>
      <c r="I25" s="146"/>
      <c r="J25" s="147"/>
    </row>
    <row r="26" spans="3:10" s="31" customFormat="1" ht="16.5" thickBot="1">
      <c r="C26" s="1">
        <v>3</v>
      </c>
      <c r="D26" s="1" t="s">
        <v>1046</v>
      </c>
      <c r="E26" s="44"/>
      <c r="F26" s="95"/>
      <c r="G26" s="95"/>
      <c r="H26" s="37"/>
      <c r="I26" s="4"/>
      <c r="J26" s="42"/>
    </row>
    <row r="27" spans="1:10" s="76" customFormat="1" ht="18" customHeight="1" thickBot="1">
      <c r="A27" s="52" t="s">
        <v>468</v>
      </c>
      <c r="B27" s="110" t="s">
        <v>469</v>
      </c>
      <c r="C27" s="78" t="s">
        <v>11</v>
      </c>
      <c r="D27" s="79" t="s">
        <v>12</v>
      </c>
      <c r="E27" s="80" t="s">
        <v>13</v>
      </c>
      <c r="F27" s="81" t="s">
        <v>14</v>
      </c>
      <c r="G27" s="81" t="s">
        <v>15</v>
      </c>
      <c r="H27" s="81" t="s">
        <v>16</v>
      </c>
      <c r="I27" s="80" t="s">
        <v>286</v>
      </c>
      <c r="J27" s="90" t="s">
        <v>20</v>
      </c>
    </row>
    <row r="28" spans="1:11" ht="18" customHeight="1">
      <c r="A28" s="83">
        <v>1</v>
      </c>
      <c r="B28" s="12">
        <v>80</v>
      </c>
      <c r="C28" s="13" t="s">
        <v>516</v>
      </c>
      <c r="D28" s="11" t="s">
        <v>517</v>
      </c>
      <c r="E28" s="14" t="s">
        <v>518</v>
      </c>
      <c r="F28" s="15" t="s">
        <v>53</v>
      </c>
      <c r="G28" s="15" t="s">
        <v>519</v>
      </c>
      <c r="H28" s="15"/>
      <c r="I28" s="121" t="s">
        <v>1118</v>
      </c>
      <c r="J28" s="17" t="s">
        <v>88</v>
      </c>
      <c r="K28" s="113"/>
    </row>
    <row r="29" spans="1:11" ht="18" customHeight="1">
      <c r="A29" s="83">
        <v>2</v>
      </c>
      <c r="B29" s="12">
        <v>108</v>
      </c>
      <c r="C29" s="13" t="s">
        <v>525</v>
      </c>
      <c r="D29" s="11" t="s">
        <v>526</v>
      </c>
      <c r="E29" s="14" t="s">
        <v>527</v>
      </c>
      <c r="F29" s="15" t="s">
        <v>92</v>
      </c>
      <c r="G29" s="15" t="s">
        <v>93</v>
      </c>
      <c r="H29" s="15"/>
      <c r="I29" s="121" t="s">
        <v>1119</v>
      </c>
      <c r="J29" s="17" t="s">
        <v>224</v>
      </c>
      <c r="K29" s="113"/>
    </row>
    <row r="30" spans="1:10" ht="18" customHeight="1">
      <c r="A30" s="83">
        <v>3</v>
      </c>
      <c r="B30" s="12">
        <v>78</v>
      </c>
      <c r="C30" s="13" t="s">
        <v>179</v>
      </c>
      <c r="D30" s="11" t="s">
        <v>509</v>
      </c>
      <c r="E30" s="14" t="s">
        <v>510</v>
      </c>
      <c r="F30" s="15" t="s">
        <v>53</v>
      </c>
      <c r="G30" s="15" t="s">
        <v>54</v>
      </c>
      <c r="H30" s="15"/>
      <c r="I30" s="121" t="s">
        <v>1120</v>
      </c>
      <c r="J30" s="17" t="s">
        <v>511</v>
      </c>
    </row>
    <row r="31" spans="1:10" ht="18" customHeight="1">
      <c r="A31" s="83">
        <v>4</v>
      </c>
      <c r="B31" s="12">
        <v>49</v>
      </c>
      <c r="C31" s="13" t="s">
        <v>498</v>
      </c>
      <c r="D31" s="11" t="s">
        <v>499</v>
      </c>
      <c r="E31" s="14">
        <v>38020</v>
      </c>
      <c r="F31" s="15" t="s">
        <v>187</v>
      </c>
      <c r="G31" s="15" t="s">
        <v>188</v>
      </c>
      <c r="H31" s="15"/>
      <c r="I31" s="121" t="s">
        <v>1121</v>
      </c>
      <c r="J31" s="17" t="s">
        <v>323</v>
      </c>
    </row>
    <row r="32" spans="1:11" ht="18" customHeight="1">
      <c r="A32" s="83">
        <v>5</v>
      </c>
      <c r="B32" s="12">
        <v>48</v>
      </c>
      <c r="C32" s="13" t="s">
        <v>496</v>
      </c>
      <c r="D32" s="11" t="s">
        <v>497</v>
      </c>
      <c r="E32" s="14">
        <v>38054</v>
      </c>
      <c r="F32" s="15" t="s">
        <v>187</v>
      </c>
      <c r="G32" s="15" t="s">
        <v>188</v>
      </c>
      <c r="H32" s="15"/>
      <c r="I32" s="121" t="s">
        <v>1122</v>
      </c>
      <c r="J32" s="17" t="s">
        <v>323</v>
      </c>
      <c r="K32" s="122"/>
    </row>
    <row r="33" spans="1:10" ht="18" customHeight="1">
      <c r="A33" s="83">
        <v>6</v>
      </c>
      <c r="B33" s="12">
        <v>40</v>
      </c>
      <c r="C33" s="13" t="s">
        <v>494</v>
      </c>
      <c r="D33" s="11" t="s">
        <v>495</v>
      </c>
      <c r="E33" s="14">
        <v>38230</v>
      </c>
      <c r="F33" s="15" t="s">
        <v>187</v>
      </c>
      <c r="G33" s="15" t="s">
        <v>188</v>
      </c>
      <c r="H33" s="15"/>
      <c r="I33" s="121" t="s">
        <v>1123</v>
      </c>
      <c r="J33" s="17" t="s">
        <v>428</v>
      </c>
    </row>
    <row r="34" spans="1:10" ht="18" customHeight="1">
      <c r="A34" s="83">
        <v>7</v>
      </c>
      <c r="B34" s="12">
        <v>79</v>
      </c>
      <c r="C34" s="13" t="s">
        <v>512</v>
      </c>
      <c r="D34" s="11" t="s">
        <v>513</v>
      </c>
      <c r="E34" s="14" t="s">
        <v>514</v>
      </c>
      <c r="F34" s="15" t="s">
        <v>53</v>
      </c>
      <c r="G34" s="15" t="s">
        <v>54</v>
      </c>
      <c r="H34" s="15"/>
      <c r="I34" s="121" t="s">
        <v>1124</v>
      </c>
      <c r="J34" s="17" t="s">
        <v>515</v>
      </c>
    </row>
    <row r="35" spans="1:10" ht="18" customHeight="1">
      <c r="A35" s="83">
        <v>8</v>
      </c>
      <c r="B35" s="12">
        <v>27</v>
      </c>
      <c r="C35" s="13" t="s">
        <v>138</v>
      </c>
      <c r="D35" s="11" t="s">
        <v>486</v>
      </c>
      <c r="E35" s="14">
        <v>38476</v>
      </c>
      <c r="F35" s="15" t="s">
        <v>142</v>
      </c>
      <c r="G35" s="15" t="s">
        <v>143</v>
      </c>
      <c r="H35" s="15"/>
      <c r="I35" s="121" t="s">
        <v>1125</v>
      </c>
      <c r="J35" s="17" t="s">
        <v>487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="84" zoomScaleNormal="84"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4.140625" style="35" customWidth="1"/>
    <col min="5" max="5" width="10.7109375" style="36" customWidth="1"/>
    <col min="6" max="6" width="16.140625" style="37" bestFit="1" customWidth="1"/>
    <col min="7" max="7" width="18.7109375" style="37" bestFit="1" customWidth="1"/>
    <col min="8" max="8" width="12.140625" style="37" customWidth="1"/>
    <col min="9" max="9" width="9.140625" style="4" customWidth="1"/>
    <col min="10" max="10" width="7.00390625" style="4" bestFit="1" customWidth="1"/>
    <col min="11" max="11" width="28.57421875" style="3" customWidth="1"/>
    <col min="12" max="12" width="18.8515625" style="35" customWidth="1"/>
    <col min="13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467</v>
      </c>
      <c r="D4" s="1"/>
      <c r="E4" s="6"/>
      <c r="F4" s="6"/>
      <c r="G4" s="6"/>
      <c r="H4" s="48"/>
      <c r="I4" s="94"/>
      <c r="J4" s="94"/>
    </row>
    <row r="5" spans="3:11" s="31" customFormat="1" ht="16.5" thickBot="1">
      <c r="C5" s="1"/>
      <c r="D5" s="1"/>
      <c r="E5" s="44"/>
      <c r="F5" s="95"/>
      <c r="G5" s="95"/>
      <c r="H5" s="37"/>
      <c r="I5" s="4"/>
      <c r="J5" s="42"/>
      <c r="K5" s="42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48</v>
      </c>
      <c r="C7" s="13" t="s">
        <v>496</v>
      </c>
      <c r="D7" s="11" t="s">
        <v>497</v>
      </c>
      <c r="E7" s="14">
        <v>38054</v>
      </c>
      <c r="F7" s="15" t="s">
        <v>187</v>
      </c>
      <c r="G7" s="15" t="s">
        <v>188</v>
      </c>
      <c r="H7" s="15"/>
      <c r="I7" s="158">
        <v>0.0012809027777777777</v>
      </c>
      <c r="J7" s="12" t="str">
        <f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7" t="s">
        <v>323</v>
      </c>
    </row>
    <row r="8" spans="1:11" ht="18" customHeight="1">
      <c r="A8" s="83">
        <v>2</v>
      </c>
      <c r="B8" s="12">
        <v>108</v>
      </c>
      <c r="C8" s="13" t="s">
        <v>525</v>
      </c>
      <c r="D8" s="11" t="s">
        <v>526</v>
      </c>
      <c r="E8" s="14" t="s">
        <v>527</v>
      </c>
      <c r="F8" s="15" t="s">
        <v>92</v>
      </c>
      <c r="G8" s="15" t="s">
        <v>93</v>
      </c>
      <c r="H8" s="15"/>
      <c r="I8" s="158">
        <v>0.001285763888888889</v>
      </c>
      <c r="J8" s="12" t="str">
        <f aca="true" t="shared" si="0" ref="J8:J27">IF(ISBLANK(I8),"",IF(I8&lt;=0.00109375,"KSM",IF(I8&lt;=0.00115162037037037,"I A",IF(I8&lt;=0.00124421296296296,"II A",IF(I8&lt;=0.0013599537037037,"III A",IF(I8&lt;=0.00148726851851852,"I JA",IF(I8&lt;=0.00160300925925926,"II JA",IF(I8&lt;=0.00169560185185185,"III JA"))))))))</f>
        <v>III A</v>
      </c>
      <c r="K8" s="17" t="s">
        <v>224</v>
      </c>
    </row>
    <row r="9" spans="1:11" ht="18" customHeight="1">
      <c r="A9" s="83">
        <v>3</v>
      </c>
      <c r="B9" s="12">
        <v>40</v>
      </c>
      <c r="C9" s="13" t="s">
        <v>494</v>
      </c>
      <c r="D9" s="11" t="s">
        <v>495</v>
      </c>
      <c r="E9" s="14">
        <v>38230</v>
      </c>
      <c r="F9" s="15" t="s">
        <v>187</v>
      </c>
      <c r="G9" s="15" t="s">
        <v>188</v>
      </c>
      <c r="H9" s="15"/>
      <c r="I9" s="158">
        <v>0.0013329861111111112</v>
      </c>
      <c r="J9" s="12" t="str">
        <f t="shared" si="0"/>
        <v>III A</v>
      </c>
      <c r="K9" s="17" t="s">
        <v>428</v>
      </c>
    </row>
    <row r="10" spans="1:12" ht="18" customHeight="1">
      <c r="A10" s="83">
        <v>4</v>
      </c>
      <c r="B10" s="12">
        <v>29</v>
      </c>
      <c r="C10" s="13" t="s">
        <v>488</v>
      </c>
      <c r="D10" s="11" t="s">
        <v>489</v>
      </c>
      <c r="E10" s="14">
        <v>37866</v>
      </c>
      <c r="F10" s="15" t="s">
        <v>168</v>
      </c>
      <c r="G10" s="15" t="s">
        <v>169</v>
      </c>
      <c r="H10" s="15"/>
      <c r="I10" s="158">
        <v>0.0013763888888888888</v>
      </c>
      <c r="J10" s="12" t="str">
        <f t="shared" si="0"/>
        <v>I JA</v>
      </c>
      <c r="K10" s="17" t="s">
        <v>490</v>
      </c>
      <c r="L10" s="113"/>
    </row>
    <row r="11" spans="1:12" ht="18" customHeight="1">
      <c r="A11" s="83">
        <v>5</v>
      </c>
      <c r="B11" s="12">
        <v>52</v>
      </c>
      <c r="C11" s="13" t="s">
        <v>494</v>
      </c>
      <c r="D11" s="11" t="s">
        <v>566</v>
      </c>
      <c r="E11" s="14" t="s">
        <v>567</v>
      </c>
      <c r="F11" s="15" t="s">
        <v>35</v>
      </c>
      <c r="G11" s="15" t="s">
        <v>36</v>
      </c>
      <c r="H11" s="15"/>
      <c r="I11" s="158">
        <v>0.0013778935185185185</v>
      </c>
      <c r="J11" s="12" t="str">
        <f t="shared" si="0"/>
        <v>I JA</v>
      </c>
      <c r="K11" s="17" t="s">
        <v>146</v>
      </c>
      <c r="L11" s="113"/>
    </row>
    <row r="12" spans="1:11" ht="18" customHeight="1">
      <c r="A12" s="83">
        <v>6</v>
      </c>
      <c r="B12" s="12">
        <v>49</v>
      </c>
      <c r="C12" s="13" t="s">
        <v>498</v>
      </c>
      <c r="D12" s="11" t="s">
        <v>499</v>
      </c>
      <c r="E12" s="14">
        <v>38020</v>
      </c>
      <c r="F12" s="15" t="s">
        <v>187</v>
      </c>
      <c r="G12" s="15" t="s">
        <v>188</v>
      </c>
      <c r="H12" s="15"/>
      <c r="I12" s="158">
        <v>0.001403125</v>
      </c>
      <c r="J12" s="12" t="str">
        <f t="shared" si="0"/>
        <v>I JA</v>
      </c>
      <c r="K12" s="17" t="s">
        <v>323</v>
      </c>
    </row>
    <row r="13" spans="1:11" ht="18" customHeight="1">
      <c r="A13" s="83">
        <v>7</v>
      </c>
      <c r="B13" s="12">
        <v>78</v>
      </c>
      <c r="C13" s="13" t="s">
        <v>179</v>
      </c>
      <c r="D13" s="11" t="s">
        <v>509</v>
      </c>
      <c r="E13" s="14" t="s">
        <v>510</v>
      </c>
      <c r="F13" s="15" t="s">
        <v>53</v>
      </c>
      <c r="G13" s="15" t="s">
        <v>54</v>
      </c>
      <c r="H13" s="15"/>
      <c r="I13" s="158">
        <v>0.0014054398148148149</v>
      </c>
      <c r="J13" s="12" t="str">
        <f t="shared" si="0"/>
        <v>I JA</v>
      </c>
      <c r="K13" s="17" t="s">
        <v>511</v>
      </c>
    </row>
    <row r="14" spans="1:11" ht="18" customHeight="1">
      <c r="A14" s="83">
        <v>8</v>
      </c>
      <c r="B14" s="12">
        <v>73</v>
      </c>
      <c r="C14" s="13" t="s">
        <v>166</v>
      </c>
      <c r="D14" s="11" t="s">
        <v>530</v>
      </c>
      <c r="E14" s="14" t="s">
        <v>531</v>
      </c>
      <c r="F14" s="15" t="s">
        <v>109</v>
      </c>
      <c r="G14" s="15" t="s">
        <v>110</v>
      </c>
      <c r="H14" s="15"/>
      <c r="I14" s="158">
        <v>0.0014061342592592595</v>
      </c>
      <c r="J14" s="12" t="str">
        <f t="shared" si="0"/>
        <v>I JA</v>
      </c>
      <c r="K14" s="17" t="s">
        <v>532</v>
      </c>
    </row>
    <row r="15" spans="1:12" ht="18" customHeight="1">
      <c r="A15" s="83">
        <v>9</v>
      </c>
      <c r="B15" s="12">
        <v>76</v>
      </c>
      <c r="C15" s="13" t="s">
        <v>506</v>
      </c>
      <c r="D15" s="11" t="s">
        <v>507</v>
      </c>
      <c r="E15" s="14" t="s">
        <v>508</v>
      </c>
      <c r="F15" s="15" t="s">
        <v>53</v>
      </c>
      <c r="G15" s="15" t="s">
        <v>54</v>
      </c>
      <c r="H15" s="15"/>
      <c r="I15" s="158">
        <v>0.001423611111111111</v>
      </c>
      <c r="J15" s="12" t="str">
        <f t="shared" si="0"/>
        <v>I JA</v>
      </c>
      <c r="K15" s="17" t="s">
        <v>368</v>
      </c>
      <c r="L15" s="113"/>
    </row>
    <row r="16" spans="1:12" ht="18" customHeight="1">
      <c r="A16" s="83">
        <v>10</v>
      </c>
      <c r="B16" s="12">
        <v>11</v>
      </c>
      <c r="C16" s="13" t="s">
        <v>307</v>
      </c>
      <c r="D16" s="11" t="s">
        <v>473</v>
      </c>
      <c r="E16" s="14" t="s">
        <v>474</v>
      </c>
      <c r="F16" s="15" t="s">
        <v>301</v>
      </c>
      <c r="G16" s="15" t="s">
        <v>302</v>
      </c>
      <c r="H16" s="15"/>
      <c r="I16" s="158">
        <v>0.0014241898148148148</v>
      </c>
      <c r="J16" s="12" t="str">
        <f t="shared" si="0"/>
        <v>I JA</v>
      </c>
      <c r="K16" s="17" t="s">
        <v>303</v>
      </c>
      <c r="L16" s="113"/>
    </row>
    <row r="17" spans="1:11" ht="18" customHeight="1">
      <c r="A17" s="83">
        <v>11</v>
      </c>
      <c r="B17" s="12">
        <v>27</v>
      </c>
      <c r="C17" s="13" t="s">
        <v>138</v>
      </c>
      <c r="D17" s="11" t="s">
        <v>486</v>
      </c>
      <c r="E17" s="14">
        <v>38476</v>
      </c>
      <c r="F17" s="15" t="s">
        <v>142</v>
      </c>
      <c r="G17" s="15" t="s">
        <v>143</v>
      </c>
      <c r="H17" s="15"/>
      <c r="I17" s="158">
        <v>0.0014290509259259258</v>
      </c>
      <c r="J17" s="12" t="str">
        <f t="shared" si="0"/>
        <v>I JA</v>
      </c>
      <c r="K17" s="17" t="s">
        <v>487</v>
      </c>
    </row>
    <row r="18" spans="1:11" ht="18" customHeight="1">
      <c r="A18" s="83">
        <v>12</v>
      </c>
      <c r="B18" s="24">
        <v>71</v>
      </c>
      <c r="C18" s="25" t="s">
        <v>503</v>
      </c>
      <c r="D18" s="26" t="s">
        <v>504</v>
      </c>
      <c r="E18" s="27" t="s">
        <v>505</v>
      </c>
      <c r="F18" s="28" t="s">
        <v>109</v>
      </c>
      <c r="G18" s="28" t="s">
        <v>110</v>
      </c>
      <c r="H18" s="28" t="s">
        <v>111</v>
      </c>
      <c r="I18" s="158">
        <v>0.0014631944444444447</v>
      </c>
      <c r="J18" s="12" t="str">
        <f t="shared" si="0"/>
        <v>I JA</v>
      </c>
      <c r="K18" s="29" t="s">
        <v>112</v>
      </c>
    </row>
    <row r="19" spans="1:12" ht="18" customHeight="1">
      <c r="A19" s="83">
        <v>13</v>
      </c>
      <c r="B19" s="12">
        <v>80</v>
      </c>
      <c r="C19" s="13" t="s">
        <v>516</v>
      </c>
      <c r="D19" s="11" t="s">
        <v>517</v>
      </c>
      <c r="E19" s="14" t="s">
        <v>518</v>
      </c>
      <c r="F19" s="15" t="s">
        <v>53</v>
      </c>
      <c r="G19" s="15" t="s">
        <v>519</v>
      </c>
      <c r="H19" s="15"/>
      <c r="I19" s="158">
        <v>0.0014804398148148146</v>
      </c>
      <c r="J19" s="12" t="str">
        <f t="shared" si="0"/>
        <v>I JA</v>
      </c>
      <c r="K19" s="17" t="s">
        <v>88</v>
      </c>
      <c r="L19" s="113"/>
    </row>
    <row r="20" spans="1:11" ht="18" customHeight="1">
      <c r="A20" s="83">
        <v>14</v>
      </c>
      <c r="B20" s="12">
        <v>104</v>
      </c>
      <c r="C20" s="13" t="s">
        <v>521</v>
      </c>
      <c r="D20" s="11" t="s">
        <v>522</v>
      </c>
      <c r="E20" s="14" t="s">
        <v>523</v>
      </c>
      <c r="F20" s="15" t="s">
        <v>41</v>
      </c>
      <c r="G20" s="15" t="s">
        <v>42</v>
      </c>
      <c r="H20" s="15"/>
      <c r="I20" s="158">
        <v>0.0014891203703703705</v>
      </c>
      <c r="J20" s="12" t="str">
        <f t="shared" si="0"/>
        <v>II JA</v>
      </c>
      <c r="K20" s="17" t="s">
        <v>524</v>
      </c>
    </row>
    <row r="21" spans="1:11" ht="18" customHeight="1">
      <c r="A21" s="83">
        <v>15</v>
      </c>
      <c r="B21" s="12">
        <v>37</v>
      </c>
      <c r="C21" s="13" t="s">
        <v>491</v>
      </c>
      <c r="D21" s="11" t="s">
        <v>492</v>
      </c>
      <c r="E21" s="14">
        <v>37782</v>
      </c>
      <c r="F21" s="15" t="s">
        <v>423</v>
      </c>
      <c r="G21" s="15" t="s">
        <v>424</v>
      </c>
      <c r="H21" s="15"/>
      <c r="I21" s="158">
        <v>0.0015155092592592592</v>
      </c>
      <c r="J21" s="12" t="str">
        <f t="shared" si="0"/>
        <v>II JA</v>
      </c>
      <c r="K21" s="17" t="s">
        <v>493</v>
      </c>
    </row>
    <row r="22" spans="1:11" ht="18" customHeight="1">
      <c r="A22" s="83">
        <v>16</v>
      </c>
      <c r="B22" s="12">
        <v>57</v>
      </c>
      <c r="C22" s="13" t="s">
        <v>500</v>
      </c>
      <c r="D22" s="11" t="s">
        <v>501</v>
      </c>
      <c r="E22" s="14" t="s">
        <v>502</v>
      </c>
      <c r="F22" s="15" t="s">
        <v>335</v>
      </c>
      <c r="G22" s="15" t="s">
        <v>336</v>
      </c>
      <c r="H22" s="15"/>
      <c r="I22" s="158">
        <v>0.0015234953703703704</v>
      </c>
      <c r="J22" s="12" t="str">
        <f t="shared" si="0"/>
        <v>II JA</v>
      </c>
      <c r="K22" s="17" t="s">
        <v>346</v>
      </c>
    </row>
    <row r="23" spans="1:12" ht="18" customHeight="1">
      <c r="A23" s="83">
        <v>17</v>
      </c>
      <c r="B23" s="12">
        <v>110</v>
      </c>
      <c r="C23" s="13" t="s">
        <v>503</v>
      </c>
      <c r="D23" s="11" t="s">
        <v>528</v>
      </c>
      <c r="E23" s="14" t="s">
        <v>529</v>
      </c>
      <c r="F23" s="15" t="s">
        <v>92</v>
      </c>
      <c r="G23" s="15" t="s">
        <v>93</v>
      </c>
      <c r="H23" s="15"/>
      <c r="I23" s="158">
        <v>0.0015324074074074075</v>
      </c>
      <c r="J23" s="12" t="str">
        <f t="shared" si="0"/>
        <v>II JA</v>
      </c>
      <c r="K23" s="17" t="s">
        <v>398</v>
      </c>
      <c r="L23" s="113"/>
    </row>
    <row r="24" spans="1:12" ht="18" customHeight="1">
      <c r="A24" s="83">
        <v>18</v>
      </c>
      <c r="B24" s="12">
        <v>13</v>
      </c>
      <c r="C24" s="13" t="s">
        <v>296</v>
      </c>
      <c r="D24" s="11" t="s">
        <v>475</v>
      </c>
      <c r="E24" s="14" t="s">
        <v>476</v>
      </c>
      <c r="F24" s="15" t="s">
        <v>301</v>
      </c>
      <c r="G24" s="15" t="s">
        <v>302</v>
      </c>
      <c r="H24" s="15"/>
      <c r="I24" s="158">
        <v>0.0015341435185185182</v>
      </c>
      <c r="J24" s="12" t="str">
        <f t="shared" si="0"/>
        <v>II JA</v>
      </c>
      <c r="K24" s="17" t="s">
        <v>303</v>
      </c>
      <c r="L24" s="113"/>
    </row>
    <row r="25" spans="1:11" ht="18" customHeight="1">
      <c r="A25" s="83">
        <v>19</v>
      </c>
      <c r="B25" s="12">
        <v>18</v>
      </c>
      <c r="C25" s="13" t="s">
        <v>479</v>
      </c>
      <c r="D25" s="11" t="s">
        <v>480</v>
      </c>
      <c r="E25" s="14" t="s">
        <v>481</v>
      </c>
      <c r="F25" s="15" t="s">
        <v>30</v>
      </c>
      <c r="G25" s="15" t="s">
        <v>31</v>
      </c>
      <c r="H25" s="15"/>
      <c r="I25" s="158">
        <v>0.0015466435185185186</v>
      </c>
      <c r="J25" s="12" t="str">
        <f t="shared" si="0"/>
        <v>II JA</v>
      </c>
      <c r="K25" s="17" t="s">
        <v>32</v>
      </c>
    </row>
    <row r="26" spans="1:11" ht="18" customHeight="1">
      <c r="A26" s="83">
        <v>20</v>
      </c>
      <c r="B26" s="12">
        <v>79</v>
      </c>
      <c r="C26" s="13" t="s">
        <v>512</v>
      </c>
      <c r="D26" s="11" t="s">
        <v>513</v>
      </c>
      <c r="E26" s="14" t="s">
        <v>514</v>
      </c>
      <c r="F26" s="15" t="s">
        <v>53</v>
      </c>
      <c r="G26" s="15" t="s">
        <v>54</v>
      </c>
      <c r="H26" s="15"/>
      <c r="I26" s="158">
        <v>0.0015793981481481481</v>
      </c>
      <c r="J26" s="12" t="str">
        <f t="shared" si="0"/>
        <v>II JA</v>
      </c>
      <c r="K26" s="17" t="s">
        <v>515</v>
      </c>
    </row>
    <row r="27" spans="1:12" ht="18" customHeight="1">
      <c r="A27" s="83">
        <v>21</v>
      </c>
      <c r="B27" s="12">
        <v>17</v>
      </c>
      <c r="C27" s="13" t="s">
        <v>385</v>
      </c>
      <c r="D27" s="11" t="s">
        <v>477</v>
      </c>
      <c r="E27" s="14" t="s">
        <v>478</v>
      </c>
      <c r="F27" s="15" t="s">
        <v>30</v>
      </c>
      <c r="G27" s="15" t="s">
        <v>31</v>
      </c>
      <c r="H27" s="15"/>
      <c r="I27" s="158">
        <v>0.0016601851851851853</v>
      </c>
      <c r="J27" s="12" t="str">
        <f t="shared" si="0"/>
        <v>III JA</v>
      </c>
      <c r="K27" s="17" t="s">
        <v>32</v>
      </c>
      <c r="L27" s="122"/>
    </row>
    <row r="28" spans="1:11" ht="18" customHeight="1">
      <c r="A28" s="83">
        <v>22</v>
      </c>
      <c r="B28" s="12">
        <v>3</v>
      </c>
      <c r="C28" s="13" t="s">
        <v>385</v>
      </c>
      <c r="D28" s="11" t="s">
        <v>470</v>
      </c>
      <c r="E28" s="14" t="s">
        <v>471</v>
      </c>
      <c r="F28" s="15" t="s">
        <v>80</v>
      </c>
      <c r="G28" s="15" t="s">
        <v>81</v>
      </c>
      <c r="H28" s="15"/>
      <c r="I28" s="158">
        <v>0.0017729166666666666</v>
      </c>
      <c r="J28" s="12"/>
      <c r="K28" s="17" t="s">
        <v>472</v>
      </c>
    </row>
    <row r="29" spans="1:11" ht="18" customHeight="1">
      <c r="A29" s="83">
        <v>23</v>
      </c>
      <c r="B29" s="12">
        <v>19</v>
      </c>
      <c r="C29" s="13" t="s">
        <v>482</v>
      </c>
      <c r="D29" s="11" t="s">
        <v>483</v>
      </c>
      <c r="E29" s="14" t="s">
        <v>484</v>
      </c>
      <c r="F29" s="15" t="s">
        <v>104</v>
      </c>
      <c r="G29" s="15" t="s">
        <v>31</v>
      </c>
      <c r="H29" s="15"/>
      <c r="I29" s="158">
        <v>0.001788425925925926</v>
      </c>
      <c r="J29" s="12"/>
      <c r="K29" s="17" t="s">
        <v>485</v>
      </c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35" customWidth="1"/>
    <col min="2" max="2" width="5.7109375" style="35" customWidth="1"/>
    <col min="3" max="3" width="16.710937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6.140625" style="37" bestFit="1" customWidth="1"/>
    <col min="8" max="8" width="15.7109375" style="37" bestFit="1" customWidth="1"/>
    <col min="9" max="9" width="9.140625" style="42" customWidth="1"/>
    <col min="10" max="10" width="23.0039062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533</v>
      </c>
      <c r="D4" s="1"/>
      <c r="E4" s="6"/>
      <c r="F4" s="6"/>
      <c r="G4" s="6"/>
      <c r="H4" s="48"/>
      <c r="I4" s="9"/>
    </row>
    <row r="5" spans="3:9" s="31" customFormat="1" ht="16.5" thickBot="1">
      <c r="C5" s="1">
        <v>1</v>
      </c>
      <c r="D5" s="1" t="s">
        <v>1046</v>
      </c>
      <c r="E5" s="6"/>
      <c r="F5" s="6"/>
      <c r="G5" s="6"/>
      <c r="H5" s="48"/>
      <c r="I5" s="9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</v>
      </c>
      <c r="C7" s="13" t="s">
        <v>196</v>
      </c>
      <c r="D7" s="11" t="s">
        <v>534</v>
      </c>
      <c r="E7" s="14" t="s">
        <v>535</v>
      </c>
      <c r="F7" s="15" t="s">
        <v>80</v>
      </c>
      <c r="G7" s="15" t="s">
        <v>81</v>
      </c>
      <c r="H7" s="15"/>
      <c r="I7" s="121" t="s">
        <v>1126</v>
      </c>
      <c r="J7" s="17" t="s">
        <v>290</v>
      </c>
    </row>
    <row r="8" spans="1:10" ht="18" customHeight="1">
      <c r="A8" s="83">
        <v>2</v>
      </c>
      <c r="B8" s="12">
        <v>12</v>
      </c>
      <c r="C8" s="13" t="s">
        <v>543</v>
      </c>
      <c r="D8" s="11" t="s">
        <v>544</v>
      </c>
      <c r="E8" s="14" t="s">
        <v>545</v>
      </c>
      <c r="F8" s="15" t="s">
        <v>301</v>
      </c>
      <c r="G8" s="15" t="s">
        <v>302</v>
      </c>
      <c r="H8" s="15"/>
      <c r="I8" s="121" t="s">
        <v>1127</v>
      </c>
      <c r="J8" s="17" t="s">
        <v>303</v>
      </c>
    </row>
    <row r="9" spans="1:10" ht="18" customHeight="1">
      <c r="A9" s="83">
        <v>3</v>
      </c>
      <c r="B9" s="12">
        <v>23</v>
      </c>
      <c r="C9" s="13" t="s">
        <v>556</v>
      </c>
      <c r="D9" s="11" t="s">
        <v>557</v>
      </c>
      <c r="E9" s="14">
        <v>38555</v>
      </c>
      <c r="F9" s="15" t="s">
        <v>142</v>
      </c>
      <c r="G9" s="15" t="s">
        <v>143</v>
      </c>
      <c r="H9" s="15"/>
      <c r="I9" s="121" t="s">
        <v>1106</v>
      </c>
      <c r="J9" s="17" t="s">
        <v>144</v>
      </c>
    </row>
    <row r="10" spans="1:10" ht="18" customHeight="1">
      <c r="A10" s="83">
        <v>4</v>
      </c>
      <c r="B10" s="12">
        <v>112</v>
      </c>
      <c r="C10" s="13" t="s">
        <v>586</v>
      </c>
      <c r="D10" s="11" t="s">
        <v>587</v>
      </c>
      <c r="E10" s="14" t="s">
        <v>588</v>
      </c>
      <c r="F10" s="15" t="s">
        <v>92</v>
      </c>
      <c r="G10" s="15" t="s">
        <v>93</v>
      </c>
      <c r="H10" s="15"/>
      <c r="I10" s="121" t="s">
        <v>1128</v>
      </c>
      <c r="J10" s="17" t="s">
        <v>466</v>
      </c>
    </row>
    <row r="11" spans="1:10" ht="18" customHeight="1">
      <c r="A11" s="83">
        <v>5</v>
      </c>
      <c r="B11" s="12">
        <v>28</v>
      </c>
      <c r="C11" s="13" t="s">
        <v>1043</v>
      </c>
      <c r="D11" s="11" t="s">
        <v>1044</v>
      </c>
      <c r="E11" s="14">
        <v>38400</v>
      </c>
      <c r="F11" s="15" t="s">
        <v>142</v>
      </c>
      <c r="G11" s="15" t="s">
        <v>143</v>
      </c>
      <c r="H11" s="15"/>
      <c r="I11" s="121" t="s">
        <v>1129</v>
      </c>
      <c r="J11" s="17" t="s">
        <v>487</v>
      </c>
    </row>
    <row r="12" spans="1:10" ht="18" customHeight="1">
      <c r="A12" s="83">
        <v>6</v>
      </c>
      <c r="B12" s="12">
        <v>106</v>
      </c>
      <c r="C12" s="13" t="s">
        <v>231</v>
      </c>
      <c r="D12" s="11" t="s">
        <v>581</v>
      </c>
      <c r="E12" s="14" t="s">
        <v>582</v>
      </c>
      <c r="F12" s="15" t="s">
        <v>92</v>
      </c>
      <c r="G12" s="15" t="s">
        <v>93</v>
      </c>
      <c r="H12" s="15"/>
      <c r="I12" s="121" t="s">
        <v>1130</v>
      </c>
      <c r="J12" s="17" t="s">
        <v>137</v>
      </c>
    </row>
    <row r="13" spans="1:10" ht="18" customHeight="1">
      <c r="A13" s="83">
        <v>7</v>
      </c>
      <c r="B13" s="12">
        <v>4</v>
      </c>
      <c r="C13" s="13" t="s">
        <v>536</v>
      </c>
      <c r="D13" s="11" t="s">
        <v>537</v>
      </c>
      <c r="E13" s="14" t="s">
        <v>538</v>
      </c>
      <c r="F13" s="15" t="s">
        <v>80</v>
      </c>
      <c r="G13" s="15" t="s">
        <v>81</v>
      </c>
      <c r="H13" s="15"/>
      <c r="I13" s="121" t="s">
        <v>1131</v>
      </c>
      <c r="J13" s="17" t="s">
        <v>472</v>
      </c>
    </row>
    <row r="14" spans="1:10" ht="18" customHeight="1">
      <c r="A14" s="83">
        <v>8</v>
      </c>
      <c r="B14" s="12">
        <v>67</v>
      </c>
      <c r="C14" s="13" t="s">
        <v>194</v>
      </c>
      <c r="D14" s="11" t="s">
        <v>575</v>
      </c>
      <c r="E14" s="14">
        <v>38055</v>
      </c>
      <c r="F14" s="15" t="s">
        <v>267</v>
      </c>
      <c r="G14" s="15" t="s">
        <v>268</v>
      </c>
      <c r="H14" s="15"/>
      <c r="I14" s="121" t="s">
        <v>1132</v>
      </c>
      <c r="J14" s="17" t="s">
        <v>269</v>
      </c>
    </row>
    <row r="15" spans="3:9" s="31" customFormat="1" ht="16.5" thickBot="1">
      <c r="C15" s="1">
        <v>2</v>
      </c>
      <c r="D15" s="1" t="s">
        <v>1046</v>
      </c>
      <c r="E15" s="6"/>
      <c r="F15" s="6"/>
      <c r="G15" s="6"/>
      <c r="H15" s="48"/>
      <c r="I15" s="9"/>
    </row>
    <row r="16" spans="1:10" s="76" customFormat="1" ht="18" customHeight="1" thickBot="1">
      <c r="A16" s="52" t="s">
        <v>468</v>
      </c>
      <c r="B16" s="110" t="s">
        <v>469</v>
      </c>
      <c r="C16" s="78" t="s">
        <v>11</v>
      </c>
      <c r="D16" s="79" t="s">
        <v>12</v>
      </c>
      <c r="E16" s="80" t="s">
        <v>13</v>
      </c>
      <c r="F16" s="81" t="s">
        <v>14</v>
      </c>
      <c r="G16" s="81" t="s">
        <v>15</v>
      </c>
      <c r="H16" s="81" t="s">
        <v>16</v>
      </c>
      <c r="I16" s="80" t="s">
        <v>286</v>
      </c>
      <c r="J16" s="90" t="s">
        <v>20</v>
      </c>
    </row>
    <row r="17" spans="1:10" ht="18" customHeight="1">
      <c r="A17" s="83">
        <v>1</v>
      </c>
      <c r="B17" s="12">
        <v>58</v>
      </c>
      <c r="C17" s="13" t="s">
        <v>536</v>
      </c>
      <c r="D17" s="11" t="s">
        <v>571</v>
      </c>
      <c r="E17" s="14" t="s">
        <v>572</v>
      </c>
      <c r="F17" s="15" t="s">
        <v>335</v>
      </c>
      <c r="G17" s="15" t="s">
        <v>336</v>
      </c>
      <c r="H17" s="15"/>
      <c r="I17" s="121" t="s">
        <v>1133</v>
      </c>
      <c r="J17" s="17" t="s">
        <v>337</v>
      </c>
    </row>
    <row r="18" spans="1:10" ht="18" customHeight="1">
      <c r="A18" s="83">
        <v>2</v>
      </c>
      <c r="B18" s="12">
        <v>15</v>
      </c>
      <c r="C18" s="13" t="s">
        <v>546</v>
      </c>
      <c r="D18" s="11" t="s">
        <v>547</v>
      </c>
      <c r="E18" s="14" t="s">
        <v>548</v>
      </c>
      <c r="F18" s="15" t="s">
        <v>47</v>
      </c>
      <c r="G18" s="15" t="s">
        <v>48</v>
      </c>
      <c r="H18" s="15"/>
      <c r="I18" s="158">
        <v>0.0014446759259259259</v>
      </c>
      <c r="J18" s="17" t="s">
        <v>49</v>
      </c>
    </row>
    <row r="19" spans="1:10" ht="18" customHeight="1">
      <c r="A19" s="83">
        <v>3</v>
      </c>
      <c r="B19" s="12">
        <v>118</v>
      </c>
      <c r="C19" s="13" t="s">
        <v>944</v>
      </c>
      <c r="D19" s="11" t="s">
        <v>945</v>
      </c>
      <c r="E19" s="14" t="s">
        <v>484</v>
      </c>
      <c r="F19" s="15" t="s">
        <v>24</v>
      </c>
      <c r="G19" s="15" t="s">
        <v>25</v>
      </c>
      <c r="H19" s="15"/>
      <c r="I19" s="121" t="s">
        <v>1134</v>
      </c>
      <c r="J19" s="17" t="s">
        <v>26</v>
      </c>
    </row>
    <row r="20" spans="1:10" ht="18" customHeight="1">
      <c r="A20" s="83">
        <v>4</v>
      </c>
      <c r="B20" s="12">
        <v>9</v>
      </c>
      <c r="C20" s="13" t="s">
        <v>539</v>
      </c>
      <c r="D20" s="11" t="s">
        <v>540</v>
      </c>
      <c r="E20" s="14" t="s">
        <v>541</v>
      </c>
      <c r="F20" s="15" t="s">
        <v>116</v>
      </c>
      <c r="G20" s="15" t="s">
        <v>117</v>
      </c>
      <c r="H20" s="15"/>
      <c r="I20" s="121" t="s">
        <v>1135</v>
      </c>
      <c r="J20" s="17" t="s">
        <v>542</v>
      </c>
    </row>
    <row r="21" spans="1:10" ht="18" customHeight="1">
      <c r="A21" s="83">
        <v>5</v>
      </c>
      <c r="B21" s="12">
        <v>21</v>
      </c>
      <c r="C21" s="13" t="s">
        <v>551</v>
      </c>
      <c r="D21" s="11" t="s">
        <v>552</v>
      </c>
      <c r="E21" s="14" t="s">
        <v>553</v>
      </c>
      <c r="F21" s="15" t="s">
        <v>30</v>
      </c>
      <c r="G21" s="15" t="s">
        <v>31</v>
      </c>
      <c r="H21" s="15"/>
      <c r="I21" s="121" t="s">
        <v>1136</v>
      </c>
      <c r="J21" s="17" t="s">
        <v>554</v>
      </c>
    </row>
    <row r="22" spans="1:10" ht="18" customHeight="1">
      <c r="A22" s="83">
        <v>6</v>
      </c>
      <c r="B22" s="12">
        <v>22</v>
      </c>
      <c r="C22" s="13" t="s">
        <v>228</v>
      </c>
      <c r="D22" s="11" t="s">
        <v>555</v>
      </c>
      <c r="E22" s="14">
        <v>37832</v>
      </c>
      <c r="F22" s="15" t="s">
        <v>142</v>
      </c>
      <c r="G22" s="15" t="s">
        <v>143</v>
      </c>
      <c r="H22" s="15"/>
      <c r="I22" s="121" t="s">
        <v>1137</v>
      </c>
      <c r="J22" s="17" t="s">
        <v>144</v>
      </c>
    </row>
    <row r="23" spans="1:10" ht="18" customHeight="1">
      <c r="A23" s="83">
        <v>7</v>
      </c>
      <c r="B23" s="12">
        <v>38</v>
      </c>
      <c r="C23" s="13" t="s">
        <v>558</v>
      </c>
      <c r="D23" s="11" t="s">
        <v>559</v>
      </c>
      <c r="E23" s="14">
        <v>37679</v>
      </c>
      <c r="F23" s="15" t="s">
        <v>187</v>
      </c>
      <c r="G23" s="15" t="s">
        <v>188</v>
      </c>
      <c r="H23" s="15"/>
      <c r="I23" s="121" t="s">
        <v>1138</v>
      </c>
      <c r="J23" s="17" t="s">
        <v>560</v>
      </c>
    </row>
    <row r="24" spans="1:10" ht="18" customHeight="1">
      <c r="A24" s="83">
        <v>8</v>
      </c>
      <c r="B24" s="12">
        <v>103</v>
      </c>
      <c r="C24" s="13" t="s">
        <v>578</v>
      </c>
      <c r="D24" s="11" t="s">
        <v>579</v>
      </c>
      <c r="E24" s="14" t="s">
        <v>580</v>
      </c>
      <c r="F24" s="15" t="s">
        <v>41</v>
      </c>
      <c r="G24" s="15" t="s">
        <v>42</v>
      </c>
      <c r="H24" s="15"/>
      <c r="I24" s="121" t="s">
        <v>1139</v>
      </c>
      <c r="J24" s="17" t="s">
        <v>524</v>
      </c>
    </row>
    <row r="25" spans="3:9" s="31" customFormat="1" ht="16.5" thickBot="1">
      <c r="C25" s="1">
        <v>3</v>
      </c>
      <c r="D25" s="1" t="s">
        <v>1046</v>
      </c>
      <c r="E25" s="6"/>
      <c r="F25" s="6"/>
      <c r="G25" s="6"/>
      <c r="H25" s="48"/>
      <c r="I25" s="9"/>
    </row>
    <row r="26" spans="1:10" s="76" customFormat="1" ht="18" customHeight="1" thickBot="1">
      <c r="A26" s="52" t="s">
        <v>468</v>
      </c>
      <c r="B26" s="110" t="s">
        <v>469</v>
      </c>
      <c r="C26" s="78" t="s">
        <v>11</v>
      </c>
      <c r="D26" s="79" t="s">
        <v>12</v>
      </c>
      <c r="E26" s="80" t="s">
        <v>13</v>
      </c>
      <c r="F26" s="81" t="s">
        <v>14</v>
      </c>
      <c r="G26" s="81" t="s">
        <v>15</v>
      </c>
      <c r="H26" s="81" t="s">
        <v>16</v>
      </c>
      <c r="I26" s="80" t="s">
        <v>286</v>
      </c>
      <c r="J26" s="90" t="s">
        <v>20</v>
      </c>
    </row>
    <row r="27" spans="1:10" ht="18" customHeight="1">
      <c r="A27" s="83">
        <v>1</v>
      </c>
      <c r="B27" s="12">
        <v>68</v>
      </c>
      <c r="C27" s="13" t="s">
        <v>576</v>
      </c>
      <c r="D27" s="11" t="s">
        <v>577</v>
      </c>
      <c r="E27" s="14">
        <v>37723</v>
      </c>
      <c r="F27" s="15" t="s">
        <v>267</v>
      </c>
      <c r="G27" s="15" t="s">
        <v>268</v>
      </c>
      <c r="H27" s="15"/>
      <c r="I27" s="121" t="s">
        <v>1140</v>
      </c>
      <c r="J27" s="17" t="s">
        <v>269</v>
      </c>
    </row>
    <row r="28" spans="1:10" ht="18" customHeight="1">
      <c r="A28" s="83">
        <v>2</v>
      </c>
      <c r="B28" s="12">
        <v>54</v>
      </c>
      <c r="C28" s="13" t="s">
        <v>568</v>
      </c>
      <c r="D28" s="11" t="s">
        <v>569</v>
      </c>
      <c r="E28" s="14" t="s">
        <v>570</v>
      </c>
      <c r="F28" s="15" t="s">
        <v>24</v>
      </c>
      <c r="G28" s="15" t="s">
        <v>25</v>
      </c>
      <c r="H28" s="15"/>
      <c r="I28" s="121" t="s">
        <v>1141</v>
      </c>
      <c r="J28" s="17" t="s">
        <v>26</v>
      </c>
    </row>
    <row r="29" spans="1:10" ht="18" customHeight="1">
      <c r="A29" s="83">
        <v>3</v>
      </c>
      <c r="B29" s="12">
        <v>109</v>
      </c>
      <c r="C29" s="13" t="s">
        <v>583</v>
      </c>
      <c r="D29" s="11" t="s">
        <v>584</v>
      </c>
      <c r="E29" s="14" t="s">
        <v>585</v>
      </c>
      <c r="F29" s="15" t="s">
        <v>92</v>
      </c>
      <c r="G29" s="15" t="s">
        <v>93</v>
      </c>
      <c r="H29" s="15"/>
      <c r="I29" s="121" t="s">
        <v>1142</v>
      </c>
      <c r="J29" s="17" t="s">
        <v>224</v>
      </c>
    </row>
    <row r="30" spans="1:10" ht="18" customHeight="1">
      <c r="A30" s="83">
        <v>4</v>
      </c>
      <c r="B30" s="12">
        <v>45</v>
      </c>
      <c r="C30" s="13" t="s">
        <v>561</v>
      </c>
      <c r="D30" s="11" t="s">
        <v>562</v>
      </c>
      <c r="E30" s="14">
        <v>37843</v>
      </c>
      <c r="F30" s="15" t="s">
        <v>187</v>
      </c>
      <c r="G30" s="15" t="s">
        <v>188</v>
      </c>
      <c r="H30" s="15"/>
      <c r="I30" s="121" t="s">
        <v>1143</v>
      </c>
      <c r="J30" s="17" t="s">
        <v>323</v>
      </c>
    </row>
    <row r="31" spans="1:10" ht="18" customHeight="1">
      <c r="A31" s="83">
        <v>5</v>
      </c>
      <c r="B31" s="12">
        <v>115</v>
      </c>
      <c r="C31" s="13" t="s">
        <v>594</v>
      </c>
      <c r="D31" s="11" t="s">
        <v>595</v>
      </c>
      <c r="E31" s="14">
        <v>37892</v>
      </c>
      <c r="F31" s="15" t="s">
        <v>591</v>
      </c>
      <c r="G31" s="15" t="s">
        <v>592</v>
      </c>
      <c r="H31" s="15" t="s">
        <v>194</v>
      </c>
      <c r="I31" s="121" t="s">
        <v>1144</v>
      </c>
      <c r="J31" s="17" t="s">
        <v>593</v>
      </c>
    </row>
    <row r="32" spans="1:10" ht="18" customHeight="1">
      <c r="A32" s="83">
        <v>6</v>
      </c>
      <c r="B32" s="12">
        <v>59</v>
      </c>
      <c r="C32" s="13" t="s">
        <v>536</v>
      </c>
      <c r="D32" s="11" t="s">
        <v>573</v>
      </c>
      <c r="E32" s="14" t="s">
        <v>574</v>
      </c>
      <c r="F32" s="15" t="s">
        <v>347</v>
      </c>
      <c r="G32" s="15" t="s">
        <v>348</v>
      </c>
      <c r="H32" s="15" t="s">
        <v>349</v>
      </c>
      <c r="I32" s="121" t="s">
        <v>1145</v>
      </c>
      <c r="J32" s="17" t="s">
        <v>350</v>
      </c>
    </row>
    <row r="33" spans="1:10" ht="18" customHeight="1">
      <c r="A33" s="83">
        <v>7</v>
      </c>
      <c r="B33" s="12">
        <v>114</v>
      </c>
      <c r="C33" s="13" t="s">
        <v>589</v>
      </c>
      <c r="D33" s="11" t="s">
        <v>590</v>
      </c>
      <c r="E33" s="14">
        <v>38045</v>
      </c>
      <c r="F33" s="15" t="s">
        <v>591</v>
      </c>
      <c r="G33" s="15" t="s">
        <v>592</v>
      </c>
      <c r="H33" s="15" t="s">
        <v>194</v>
      </c>
      <c r="I33" s="121" t="s">
        <v>1146</v>
      </c>
      <c r="J33" s="17" t="s">
        <v>593</v>
      </c>
    </row>
    <row r="34" spans="1:10" ht="18" customHeight="1">
      <c r="A34" s="83">
        <v>8</v>
      </c>
      <c r="B34" s="12">
        <v>46</v>
      </c>
      <c r="C34" s="13" t="s">
        <v>270</v>
      </c>
      <c r="D34" s="11" t="s">
        <v>563</v>
      </c>
      <c r="E34" s="14">
        <v>38185</v>
      </c>
      <c r="F34" s="15" t="s">
        <v>187</v>
      </c>
      <c r="G34" s="15" t="s">
        <v>188</v>
      </c>
      <c r="H34" s="15"/>
      <c r="I34" s="168" t="s">
        <v>1147</v>
      </c>
      <c r="J34" s="17" t="s">
        <v>323</v>
      </c>
    </row>
    <row r="35" spans="1:10" ht="18" customHeight="1">
      <c r="A35" s="83">
        <v>9</v>
      </c>
      <c r="B35" s="12">
        <v>47</v>
      </c>
      <c r="C35" s="13" t="s">
        <v>564</v>
      </c>
      <c r="D35" s="11" t="s">
        <v>565</v>
      </c>
      <c r="E35" s="14">
        <v>38260</v>
      </c>
      <c r="F35" s="15" t="s">
        <v>187</v>
      </c>
      <c r="G35" s="15" t="s">
        <v>188</v>
      </c>
      <c r="H35" s="15"/>
      <c r="I35" s="168" t="s">
        <v>1148</v>
      </c>
      <c r="J35" s="17" t="s">
        <v>323</v>
      </c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D1">
      <selection activeCell="J4" sqref="J4"/>
    </sheetView>
  </sheetViews>
  <sheetFormatPr defaultColWidth="9.140625" defaultRowHeight="12.75"/>
  <cols>
    <col min="1" max="1" width="6.00390625" style="35" customWidth="1"/>
    <col min="2" max="2" width="5.7109375" style="35" customWidth="1"/>
    <col min="3" max="3" width="16.710937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6.140625" style="37" bestFit="1" customWidth="1"/>
    <col min="8" max="8" width="15.7109375" style="37" bestFit="1" customWidth="1"/>
    <col min="9" max="9" width="9.140625" style="42" customWidth="1"/>
    <col min="10" max="10" width="7.00390625" style="4" bestFit="1" customWidth="1"/>
    <col min="11" max="11" width="23.00390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533</v>
      </c>
      <c r="D4" s="1"/>
      <c r="E4" s="6"/>
      <c r="F4" s="6"/>
      <c r="G4" s="6"/>
      <c r="H4" s="48"/>
      <c r="I4" s="9"/>
      <c r="J4" s="94"/>
    </row>
    <row r="5" spans="3:10" s="31" customFormat="1" ht="16.5" thickBot="1">
      <c r="C5" s="1"/>
      <c r="D5" s="1"/>
      <c r="E5" s="6"/>
      <c r="F5" s="6"/>
      <c r="G5" s="6"/>
      <c r="H5" s="48"/>
      <c r="I5" s="9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38</v>
      </c>
      <c r="C7" s="13" t="s">
        <v>558</v>
      </c>
      <c r="D7" s="11" t="s">
        <v>559</v>
      </c>
      <c r="E7" s="14">
        <v>37679</v>
      </c>
      <c r="F7" s="15" t="s">
        <v>187</v>
      </c>
      <c r="G7" s="15" t="s">
        <v>188</v>
      </c>
      <c r="H7" s="15"/>
      <c r="I7" s="158">
        <v>0.0012045138888888889</v>
      </c>
      <c r="J7" s="12" t="str">
        <f aca="true" t="shared" si="0" ref="J7:J17"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 JA</v>
      </c>
      <c r="K7" s="17" t="s">
        <v>560</v>
      </c>
    </row>
    <row r="8" spans="1:11" ht="18" customHeight="1">
      <c r="A8" s="83">
        <v>2</v>
      </c>
      <c r="B8" s="12">
        <v>45</v>
      </c>
      <c r="C8" s="13" t="s">
        <v>561</v>
      </c>
      <c r="D8" s="11" t="s">
        <v>562</v>
      </c>
      <c r="E8" s="14">
        <v>37843</v>
      </c>
      <c r="F8" s="15" t="s">
        <v>187</v>
      </c>
      <c r="G8" s="15" t="s">
        <v>188</v>
      </c>
      <c r="H8" s="15"/>
      <c r="I8" s="158">
        <v>0.0012306712962962963</v>
      </c>
      <c r="J8" s="12" t="str">
        <f t="shared" si="0"/>
        <v>I JA</v>
      </c>
      <c r="K8" s="17" t="s">
        <v>323</v>
      </c>
    </row>
    <row r="9" spans="1:11" ht="18" customHeight="1">
      <c r="A9" s="83">
        <v>3</v>
      </c>
      <c r="B9" s="12">
        <v>114</v>
      </c>
      <c r="C9" s="13" t="s">
        <v>589</v>
      </c>
      <c r="D9" s="11" t="s">
        <v>590</v>
      </c>
      <c r="E9" s="14">
        <v>38045</v>
      </c>
      <c r="F9" s="15" t="s">
        <v>591</v>
      </c>
      <c r="G9" s="15" t="s">
        <v>592</v>
      </c>
      <c r="H9" s="15" t="s">
        <v>194</v>
      </c>
      <c r="I9" s="158">
        <v>0.001243287037037037</v>
      </c>
      <c r="J9" s="12" t="str">
        <f t="shared" si="0"/>
        <v>I JA</v>
      </c>
      <c r="K9" s="17" t="s">
        <v>593</v>
      </c>
    </row>
    <row r="10" spans="1:11" ht="18" customHeight="1">
      <c r="A10" s="83">
        <v>4</v>
      </c>
      <c r="B10" s="12">
        <v>54</v>
      </c>
      <c r="C10" s="13" t="s">
        <v>568</v>
      </c>
      <c r="D10" s="11" t="s">
        <v>569</v>
      </c>
      <c r="E10" s="14" t="s">
        <v>570</v>
      </c>
      <c r="F10" s="15" t="s">
        <v>24</v>
      </c>
      <c r="G10" s="15" t="s">
        <v>25</v>
      </c>
      <c r="H10" s="15"/>
      <c r="I10" s="158">
        <v>0.0012479166666666667</v>
      </c>
      <c r="J10" s="12" t="str">
        <f t="shared" si="0"/>
        <v>II JA</v>
      </c>
      <c r="K10" s="17" t="s">
        <v>26</v>
      </c>
    </row>
    <row r="11" spans="1:11" ht="18" customHeight="1">
      <c r="A11" s="83">
        <v>5</v>
      </c>
      <c r="B11" s="12">
        <v>103</v>
      </c>
      <c r="C11" s="13" t="s">
        <v>578</v>
      </c>
      <c r="D11" s="11" t="s">
        <v>579</v>
      </c>
      <c r="E11" s="14" t="s">
        <v>580</v>
      </c>
      <c r="F11" s="15" t="s">
        <v>41</v>
      </c>
      <c r="G11" s="15" t="s">
        <v>42</v>
      </c>
      <c r="H11" s="15"/>
      <c r="I11" s="158">
        <v>0.0013274305555555557</v>
      </c>
      <c r="J11" s="12" t="str">
        <f t="shared" si="0"/>
        <v>III JA</v>
      </c>
      <c r="K11" s="17" t="s">
        <v>524</v>
      </c>
    </row>
    <row r="12" spans="1:11" ht="18" customHeight="1">
      <c r="A12" s="83">
        <v>6</v>
      </c>
      <c r="B12" s="12">
        <v>109</v>
      </c>
      <c r="C12" s="13" t="s">
        <v>583</v>
      </c>
      <c r="D12" s="11" t="s">
        <v>584</v>
      </c>
      <c r="E12" s="14" t="s">
        <v>585</v>
      </c>
      <c r="F12" s="15" t="s">
        <v>92</v>
      </c>
      <c r="G12" s="15" t="s">
        <v>93</v>
      </c>
      <c r="H12" s="15"/>
      <c r="I12" s="158">
        <v>0.0013341435185185186</v>
      </c>
      <c r="J12" s="12" t="str">
        <f t="shared" si="0"/>
        <v>III JA</v>
      </c>
      <c r="K12" s="17" t="s">
        <v>224</v>
      </c>
    </row>
    <row r="13" spans="1:11" ht="18" customHeight="1">
      <c r="A13" s="83">
        <v>7</v>
      </c>
      <c r="B13" s="12">
        <v>115</v>
      </c>
      <c r="C13" s="13" t="s">
        <v>594</v>
      </c>
      <c r="D13" s="11" t="s">
        <v>595</v>
      </c>
      <c r="E13" s="14">
        <v>37892</v>
      </c>
      <c r="F13" s="15" t="s">
        <v>591</v>
      </c>
      <c r="G13" s="15" t="s">
        <v>592</v>
      </c>
      <c r="H13" s="15" t="s">
        <v>194</v>
      </c>
      <c r="I13" s="158">
        <v>0.0013460648148148147</v>
      </c>
      <c r="J13" s="12" t="str">
        <f t="shared" si="0"/>
        <v>III JA</v>
      </c>
      <c r="K13" s="17" t="s">
        <v>593</v>
      </c>
    </row>
    <row r="14" spans="1:11" ht="18" customHeight="1">
      <c r="A14" s="83">
        <v>8</v>
      </c>
      <c r="B14" s="12">
        <v>21</v>
      </c>
      <c r="C14" s="13" t="s">
        <v>551</v>
      </c>
      <c r="D14" s="11" t="s">
        <v>552</v>
      </c>
      <c r="E14" s="14" t="s">
        <v>553</v>
      </c>
      <c r="F14" s="15" t="s">
        <v>30</v>
      </c>
      <c r="G14" s="15" t="s">
        <v>31</v>
      </c>
      <c r="H14" s="15"/>
      <c r="I14" s="158">
        <v>0.0013659722222222224</v>
      </c>
      <c r="J14" s="12" t="str">
        <f t="shared" si="0"/>
        <v>III JA</v>
      </c>
      <c r="K14" s="17" t="s">
        <v>554</v>
      </c>
    </row>
    <row r="15" spans="1:11" ht="18" customHeight="1">
      <c r="A15" s="83">
        <v>9</v>
      </c>
      <c r="B15" s="12">
        <v>118</v>
      </c>
      <c r="C15" s="13" t="s">
        <v>944</v>
      </c>
      <c r="D15" s="11" t="s">
        <v>945</v>
      </c>
      <c r="E15" s="14" t="s">
        <v>484</v>
      </c>
      <c r="F15" s="15" t="s">
        <v>24</v>
      </c>
      <c r="G15" s="15" t="s">
        <v>25</v>
      </c>
      <c r="H15" s="15"/>
      <c r="I15" s="158">
        <v>0.001374884259259259</v>
      </c>
      <c r="J15" s="12" t="str">
        <f t="shared" si="0"/>
        <v>III JA</v>
      </c>
      <c r="K15" s="17" t="s">
        <v>26</v>
      </c>
    </row>
    <row r="16" spans="1:11" ht="18" customHeight="1">
      <c r="A16" s="83">
        <v>10</v>
      </c>
      <c r="B16" s="12">
        <v>58</v>
      </c>
      <c r="C16" s="13" t="s">
        <v>536</v>
      </c>
      <c r="D16" s="11" t="s">
        <v>571</v>
      </c>
      <c r="E16" s="14" t="s">
        <v>572</v>
      </c>
      <c r="F16" s="15" t="s">
        <v>335</v>
      </c>
      <c r="G16" s="15" t="s">
        <v>336</v>
      </c>
      <c r="H16" s="15"/>
      <c r="I16" s="158">
        <v>0.0013774305555555554</v>
      </c>
      <c r="J16" s="12" t="str">
        <f t="shared" si="0"/>
        <v>III JA</v>
      </c>
      <c r="K16" s="17" t="s">
        <v>337</v>
      </c>
    </row>
    <row r="17" spans="1:11" ht="18" customHeight="1">
      <c r="A17" s="83">
        <v>11</v>
      </c>
      <c r="B17" s="12">
        <v>59</v>
      </c>
      <c r="C17" s="13" t="s">
        <v>536</v>
      </c>
      <c r="D17" s="11" t="s">
        <v>573</v>
      </c>
      <c r="E17" s="14" t="s">
        <v>574</v>
      </c>
      <c r="F17" s="15" t="s">
        <v>347</v>
      </c>
      <c r="G17" s="15" t="s">
        <v>348</v>
      </c>
      <c r="H17" s="15" t="s">
        <v>349</v>
      </c>
      <c r="I17" s="158">
        <v>0.0013812499999999999</v>
      </c>
      <c r="J17" s="12" t="str">
        <f t="shared" si="0"/>
        <v>III JA</v>
      </c>
      <c r="K17" s="17" t="s">
        <v>350</v>
      </c>
    </row>
    <row r="18" spans="1:11" ht="18" customHeight="1">
      <c r="A18" s="83">
        <v>12</v>
      </c>
      <c r="B18" s="12">
        <v>9</v>
      </c>
      <c r="C18" s="13" t="s">
        <v>539</v>
      </c>
      <c r="D18" s="11" t="s">
        <v>540</v>
      </c>
      <c r="E18" s="14" t="s">
        <v>541</v>
      </c>
      <c r="F18" s="15" t="s">
        <v>116</v>
      </c>
      <c r="G18" s="15" t="s">
        <v>117</v>
      </c>
      <c r="H18" s="15"/>
      <c r="I18" s="158">
        <v>0.0014052083333333332</v>
      </c>
      <c r="J18" s="12"/>
      <c r="K18" s="17" t="s">
        <v>542</v>
      </c>
    </row>
    <row r="19" spans="1:11" ht="18" customHeight="1">
      <c r="A19" s="83">
        <v>13</v>
      </c>
      <c r="B19" s="12">
        <v>12</v>
      </c>
      <c r="C19" s="13" t="s">
        <v>543</v>
      </c>
      <c r="D19" s="11" t="s">
        <v>544</v>
      </c>
      <c r="E19" s="14" t="s">
        <v>545</v>
      </c>
      <c r="F19" s="15" t="s">
        <v>301</v>
      </c>
      <c r="G19" s="15" t="s">
        <v>302</v>
      </c>
      <c r="H19" s="15"/>
      <c r="I19" s="158">
        <v>0.0014078703703703703</v>
      </c>
      <c r="J19" s="12"/>
      <c r="K19" s="17" t="s">
        <v>303</v>
      </c>
    </row>
    <row r="20" spans="1:11" ht="18" customHeight="1">
      <c r="A20" s="83">
        <v>14</v>
      </c>
      <c r="B20" s="12">
        <v>67</v>
      </c>
      <c r="C20" s="13" t="s">
        <v>194</v>
      </c>
      <c r="D20" s="11" t="s">
        <v>575</v>
      </c>
      <c r="E20" s="14">
        <v>38055</v>
      </c>
      <c r="F20" s="15" t="s">
        <v>267</v>
      </c>
      <c r="G20" s="15" t="s">
        <v>268</v>
      </c>
      <c r="H20" s="15"/>
      <c r="I20" s="158">
        <v>0.0014300925925925928</v>
      </c>
      <c r="J20" s="12"/>
      <c r="K20" s="17" t="s">
        <v>269</v>
      </c>
    </row>
    <row r="21" spans="1:11" ht="18" customHeight="1">
      <c r="A21" s="83">
        <v>15</v>
      </c>
      <c r="B21" s="12">
        <v>68</v>
      </c>
      <c r="C21" s="13" t="s">
        <v>576</v>
      </c>
      <c r="D21" s="11" t="s">
        <v>577</v>
      </c>
      <c r="E21" s="14">
        <v>37723</v>
      </c>
      <c r="F21" s="15" t="s">
        <v>267</v>
      </c>
      <c r="G21" s="15" t="s">
        <v>268</v>
      </c>
      <c r="H21" s="15"/>
      <c r="I21" s="158" t="s">
        <v>1140</v>
      </c>
      <c r="J21" s="12"/>
      <c r="K21" s="17" t="s">
        <v>269</v>
      </c>
    </row>
    <row r="22" spans="1:11" ht="18" customHeight="1">
      <c r="A22" s="83">
        <v>16</v>
      </c>
      <c r="B22" s="12">
        <v>15</v>
      </c>
      <c r="C22" s="13" t="s">
        <v>546</v>
      </c>
      <c r="D22" s="11" t="s">
        <v>547</v>
      </c>
      <c r="E22" s="14" t="s">
        <v>548</v>
      </c>
      <c r="F22" s="15" t="s">
        <v>47</v>
      </c>
      <c r="G22" s="15" t="s">
        <v>48</v>
      </c>
      <c r="H22" s="15"/>
      <c r="I22" s="158">
        <v>0.0014446759259259259</v>
      </c>
      <c r="J22" s="12"/>
      <c r="K22" s="17" t="s">
        <v>49</v>
      </c>
    </row>
    <row r="23" spans="1:11" ht="18" customHeight="1">
      <c r="A23" s="83">
        <v>17</v>
      </c>
      <c r="B23" s="12">
        <v>28</v>
      </c>
      <c r="C23" s="13" t="s">
        <v>1043</v>
      </c>
      <c r="D23" s="11" t="s">
        <v>1044</v>
      </c>
      <c r="E23" s="14">
        <v>38400</v>
      </c>
      <c r="F23" s="15" t="s">
        <v>142</v>
      </c>
      <c r="G23" s="15" t="s">
        <v>143</v>
      </c>
      <c r="H23" s="15"/>
      <c r="I23" s="158">
        <v>0.0014599537037037035</v>
      </c>
      <c r="J23" s="12"/>
      <c r="K23" s="17" t="s">
        <v>487</v>
      </c>
    </row>
    <row r="24" spans="1:11" ht="18" customHeight="1">
      <c r="A24" s="83">
        <v>18</v>
      </c>
      <c r="B24" s="12">
        <v>106</v>
      </c>
      <c r="C24" s="13" t="s">
        <v>231</v>
      </c>
      <c r="D24" s="11" t="s">
        <v>581</v>
      </c>
      <c r="E24" s="14" t="s">
        <v>582</v>
      </c>
      <c r="F24" s="15" t="s">
        <v>92</v>
      </c>
      <c r="G24" s="15" t="s">
        <v>93</v>
      </c>
      <c r="H24" s="15"/>
      <c r="I24" s="158">
        <v>0.0014800925925925927</v>
      </c>
      <c r="J24" s="12"/>
      <c r="K24" s="17" t="s">
        <v>137</v>
      </c>
    </row>
    <row r="25" spans="1:11" ht="18" customHeight="1">
      <c r="A25" s="83">
        <v>19</v>
      </c>
      <c r="B25" s="12">
        <v>22</v>
      </c>
      <c r="C25" s="13" t="s">
        <v>228</v>
      </c>
      <c r="D25" s="11" t="s">
        <v>555</v>
      </c>
      <c r="E25" s="14">
        <v>37832</v>
      </c>
      <c r="F25" s="15" t="s">
        <v>142</v>
      </c>
      <c r="G25" s="15" t="s">
        <v>143</v>
      </c>
      <c r="H25" s="15"/>
      <c r="I25" s="158" t="s">
        <v>1137</v>
      </c>
      <c r="J25" s="12"/>
      <c r="K25" s="17" t="s">
        <v>144</v>
      </c>
    </row>
    <row r="26" spans="1:11" ht="18" customHeight="1">
      <c r="A26" s="83">
        <v>20</v>
      </c>
      <c r="B26" s="12">
        <v>1</v>
      </c>
      <c r="C26" s="13" t="s">
        <v>196</v>
      </c>
      <c r="D26" s="11" t="s">
        <v>534</v>
      </c>
      <c r="E26" s="14" t="s">
        <v>535</v>
      </c>
      <c r="F26" s="15" t="s">
        <v>80</v>
      </c>
      <c r="G26" s="15" t="s">
        <v>81</v>
      </c>
      <c r="H26" s="15"/>
      <c r="I26" s="158">
        <v>0.001492939814814815</v>
      </c>
      <c r="J26" s="12"/>
      <c r="K26" s="17" t="s">
        <v>290</v>
      </c>
    </row>
    <row r="27" spans="1:11" ht="18" customHeight="1">
      <c r="A27" s="83">
        <v>21</v>
      </c>
      <c r="B27" s="12">
        <v>47</v>
      </c>
      <c r="C27" s="13" t="s">
        <v>564</v>
      </c>
      <c r="D27" s="11" t="s">
        <v>565</v>
      </c>
      <c r="E27" s="14">
        <v>38260</v>
      </c>
      <c r="F27" s="15" t="s">
        <v>187</v>
      </c>
      <c r="G27" s="15" t="s">
        <v>188</v>
      </c>
      <c r="H27" s="15"/>
      <c r="I27" s="158">
        <v>0.001494212962962963</v>
      </c>
      <c r="J27" s="12"/>
      <c r="K27" s="17" t="s">
        <v>323</v>
      </c>
    </row>
    <row r="28" spans="1:11" ht="18" customHeight="1">
      <c r="A28" s="83">
        <v>22</v>
      </c>
      <c r="B28" s="12">
        <v>46</v>
      </c>
      <c r="C28" s="13" t="s">
        <v>270</v>
      </c>
      <c r="D28" s="11" t="s">
        <v>563</v>
      </c>
      <c r="E28" s="14">
        <v>38185</v>
      </c>
      <c r="F28" s="15" t="s">
        <v>187</v>
      </c>
      <c r="G28" s="15" t="s">
        <v>188</v>
      </c>
      <c r="H28" s="15"/>
      <c r="I28" s="158">
        <v>0.0014947916666666666</v>
      </c>
      <c r="J28" s="12"/>
      <c r="K28" s="17" t="s">
        <v>323</v>
      </c>
    </row>
    <row r="29" spans="1:11" ht="18" customHeight="1">
      <c r="A29" s="83">
        <v>23</v>
      </c>
      <c r="B29" s="12">
        <v>23</v>
      </c>
      <c r="C29" s="13" t="s">
        <v>556</v>
      </c>
      <c r="D29" s="11" t="s">
        <v>557</v>
      </c>
      <c r="E29" s="14">
        <v>38555</v>
      </c>
      <c r="F29" s="15" t="s">
        <v>142</v>
      </c>
      <c r="G29" s="15" t="s">
        <v>143</v>
      </c>
      <c r="H29" s="15"/>
      <c r="I29" s="158">
        <v>0.0015324074074074075</v>
      </c>
      <c r="J29" s="12"/>
      <c r="K29" s="17" t="s">
        <v>144</v>
      </c>
    </row>
    <row r="30" spans="1:11" ht="18" customHeight="1">
      <c r="A30" s="83">
        <v>24</v>
      </c>
      <c r="B30" s="12">
        <v>112</v>
      </c>
      <c r="C30" s="13" t="s">
        <v>586</v>
      </c>
      <c r="D30" s="11" t="s">
        <v>587</v>
      </c>
      <c r="E30" s="14" t="s">
        <v>588</v>
      </c>
      <c r="F30" s="15" t="s">
        <v>92</v>
      </c>
      <c r="G30" s="15" t="s">
        <v>93</v>
      </c>
      <c r="H30" s="15"/>
      <c r="I30" s="158">
        <v>0.0016811342592592592</v>
      </c>
      <c r="J30" s="12"/>
      <c r="K30" s="17" t="s">
        <v>466</v>
      </c>
    </row>
    <row r="31" spans="1:11" ht="18" customHeight="1">
      <c r="A31" s="83">
        <v>25</v>
      </c>
      <c r="B31" s="12">
        <v>4</v>
      </c>
      <c r="C31" s="13" t="s">
        <v>536</v>
      </c>
      <c r="D31" s="11" t="s">
        <v>537</v>
      </c>
      <c r="E31" s="14" t="s">
        <v>538</v>
      </c>
      <c r="F31" s="15" t="s">
        <v>80</v>
      </c>
      <c r="G31" s="15" t="s">
        <v>81</v>
      </c>
      <c r="H31" s="15"/>
      <c r="I31" s="158">
        <v>0.0018162037037037038</v>
      </c>
      <c r="J31" s="12"/>
      <c r="K31" s="17" t="s">
        <v>472</v>
      </c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6.140625" style="37" bestFit="1" customWidth="1"/>
    <col min="7" max="7" width="24.421875" style="37" bestFit="1" customWidth="1"/>
    <col min="8" max="8" width="14.140625" style="37" customWidth="1"/>
    <col min="9" max="9" width="9.140625" style="4" customWidth="1"/>
    <col min="10" max="10" width="19.710937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596</v>
      </c>
      <c r="D4" s="1"/>
      <c r="E4" s="6"/>
      <c r="F4" s="6"/>
      <c r="G4" s="6"/>
      <c r="H4" s="48"/>
      <c r="I4" s="94"/>
    </row>
    <row r="5" spans="3:9" s="31" customFormat="1" ht="16.5" thickBot="1">
      <c r="C5" s="1">
        <v>1</v>
      </c>
      <c r="D5" s="1" t="s">
        <v>1046</v>
      </c>
      <c r="E5" s="6"/>
      <c r="F5" s="6"/>
      <c r="G5" s="6"/>
      <c r="H5" s="48"/>
      <c r="I5" s="94"/>
    </row>
    <row r="6" spans="1:10" s="76" customFormat="1" ht="18" customHeight="1" thickBot="1">
      <c r="A6" s="52" t="s">
        <v>468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0" t="s">
        <v>20</v>
      </c>
    </row>
    <row r="7" spans="1:10" ht="18" customHeight="1">
      <c r="A7" s="83">
        <v>1</v>
      </c>
      <c r="B7" s="12">
        <v>14</v>
      </c>
      <c r="C7" s="13" t="s">
        <v>599</v>
      </c>
      <c r="D7" s="11" t="s">
        <v>600</v>
      </c>
      <c r="E7" s="14" t="s">
        <v>601</v>
      </c>
      <c r="F7" s="15" t="s">
        <v>47</v>
      </c>
      <c r="G7" s="15" t="s">
        <v>48</v>
      </c>
      <c r="H7" s="15"/>
      <c r="I7" s="158">
        <v>0.002709953703703704</v>
      </c>
      <c r="J7" s="17" t="s">
        <v>49</v>
      </c>
    </row>
    <row r="8" spans="1:10" ht="18" customHeight="1">
      <c r="A8" s="83">
        <v>2</v>
      </c>
      <c r="B8" s="12">
        <v>74</v>
      </c>
      <c r="C8" s="13" t="s">
        <v>21</v>
      </c>
      <c r="D8" s="11" t="s">
        <v>616</v>
      </c>
      <c r="E8" s="14">
        <v>38274</v>
      </c>
      <c r="F8" s="15" t="s">
        <v>617</v>
      </c>
      <c r="G8" s="15" t="s">
        <v>618</v>
      </c>
      <c r="H8" s="15"/>
      <c r="I8" s="158">
        <v>0.002983912037037037</v>
      </c>
      <c r="J8" s="17" t="s">
        <v>619</v>
      </c>
    </row>
    <row r="9" spans="1:10" ht="18" customHeight="1">
      <c r="A9" s="83">
        <v>3</v>
      </c>
      <c r="B9" s="12">
        <v>10</v>
      </c>
      <c r="C9" s="13" t="s">
        <v>311</v>
      </c>
      <c r="D9" s="11" t="s">
        <v>597</v>
      </c>
      <c r="E9" s="14" t="s">
        <v>598</v>
      </c>
      <c r="F9" s="15" t="s">
        <v>60</v>
      </c>
      <c r="G9" s="15" t="s">
        <v>61</v>
      </c>
      <c r="H9" s="15"/>
      <c r="I9" s="158">
        <v>0.003140856481481482</v>
      </c>
      <c r="J9" s="17" t="s">
        <v>297</v>
      </c>
    </row>
    <row r="10" spans="1:10" ht="18" customHeight="1">
      <c r="A10" s="83">
        <v>4</v>
      </c>
      <c r="B10" s="12">
        <v>113</v>
      </c>
      <c r="C10" s="13" t="s">
        <v>633</v>
      </c>
      <c r="D10" s="11" t="s">
        <v>634</v>
      </c>
      <c r="E10" s="14" t="s">
        <v>635</v>
      </c>
      <c r="F10" s="15" t="s">
        <v>92</v>
      </c>
      <c r="G10" s="15" t="s">
        <v>93</v>
      </c>
      <c r="H10" s="15"/>
      <c r="I10" s="158">
        <v>0.002734143518518518</v>
      </c>
      <c r="J10" s="17" t="s">
        <v>224</v>
      </c>
    </row>
    <row r="11" spans="1:10" ht="18" customHeight="1">
      <c r="A11" s="83">
        <v>5</v>
      </c>
      <c r="B11" s="12">
        <v>94</v>
      </c>
      <c r="C11" s="13" t="s">
        <v>174</v>
      </c>
      <c r="D11" s="11" t="s">
        <v>626</v>
      </c>
      <c r="E11" s="14" t="s">
        <v>627</v>
      </c>
      <c r="F11" s="15" t="s">
        <v>375</v>
      </c>
      <c r="G11" s="15" t="s">
        <v>376</v>
      </c>
      <c r="H11" s="15"/>
      <c r="I11" s="158">
        <v>0.002620138888888889</v>
      </c>
      <c r="J11" s="17" t="s">
        <v>377</v>
      </c>
    </row>
    <row r="12" spans="1:10" ht="18" customHeight="1">
      <c r="A12" s="83">
        <v>6</v>
      </c>
      <c r="B12" s="12">
        <v>20</v>
      </c>
      <c r="C12" s="13" t="s">
        <v>308</v>
      </c>
      <c r="D12" s="11" t="s">
        <v>483</v>
      </c>
      <c r="E12" s="14" t="s">
        <v>602</v>
      </c>
      <c r="F12" s="15" t="s">
        <v>30</v>
      </c>
      <c r="G12" s="15" t="s">
        <v>31</v>
      </c>
      <c r="H12" s="15"/>
      <c r="I12" s="158">
        <v>0.003026388888888889</v>
      </c>
      <c r="J12" s="17" t="s">
        <v>32</v>
      </c>
    </row>
    <row r="13" spans="1:10" ht="18" customHeight="1">
      <c r="A13" s="83">
        <v>7</v>
      </c>
      <c r="B13" s="12">
        <v>77</v>
      </c>
      <c r="C13" s="13" t="s">
        <v>311</v>
      </c>
      <c r="D13" s="11" t="s">
        <v>622</v>
      </c>
      <c r="E13" s="14" t="s">
        <v>623</v>
      </c>
      <c r="F13" s="15" t="s">
        <v>53</v>
      </c>
      <c r="G13" s="15" t="s">
        <v>54</v>
      </c>
      <c r="H13" s="15"/>
      <c r="I13" s="158">
        <v>0.002676388888888889</v>
      </c>
      <c r="J13" s="17" t="s">
        <v>624</v>
      </c>
    </row>
    <row r="14" spans="1:10" ht="18" customHeight="1">
      <c r="A14" s="141"/>
      <c r="B14" s="141"/>
      <c r="C14" s="142"/>
      <c r="D14" s="143"/>
      <c r="E14" s="144"/>
      <c r="F14" s="145"/>
      <c r="G14" s="145"/>
      <c r="H14" s="145"/>
      <c r="I14" s="146"/>
      <c r="J14" s="147"/>
    </row>
    <row r="15" spans="3:9" s="31" customFormat="1" ht="16.5" thickBot="1">
      <c r="C15" s="1">
        <v>2</v>
      </c>
      <c r="D15" s="1" t="s">
        <v>1046</v>
      </c>
      <c r="E15" s="6"/>
      <c r="F15" s="6"/>
      <c r="G15" s="6"/>
      <c r="H15" s="48"/>
      <c r="I15" s="94"/>
    </row>
    <row r="16" spans="1:10" s="76" customFormat="1" ht="18" customHeight="1" thickBot="1">
      <c r="A16" s="52" t="s">
        <v>468</v>
      </c>
      <c r="B16" s="110" t="s">
        <v>469</v>
      </c>
      <c r="C16" s="78" t="s">
        <v>11</v>
      </c>
      <c r="D16" s="79" t="s">
        <v>12</v>
      </c>
      <c r="E16" s="80" t="s">
        <v>13</v>
      </c>
      <c r="F16" s="81" t="s">
        <v>14</v>
      </c>
      <c r="G16" s="81" t="s">
        <v>15</v>
      </c>
      <c r="H16" s="81" t="s">
        <v>16</v>
      </c>
      <c r="I16" s="80" t="s">
        <v>286</v>
      </c>
      <c r="J16" s="90" t="s">
        <v>20</v>
      </c>
    </row>
    <row r="17" spans="1:10" ht="18" customHeight="1">
      <c r="A17" s="83">
        <v>1</v>
      </c>
      <c r="B17" s="12">
        <v>83</v>
      </c>
      <c r="C17" s="13" t="s">
        <v>1041</v>
      </c>
      <c r="D17" s="11" t="s">
        <v>625</v>
      </c>
      <c r="E17" s="14" t="s">
        <v>445</v>
      </c>
      <c r="F17" s="15" t="s">
        <v>243</v>
      </c>
      <c r="G17" s="15" t="s">
        <v>244</v>
      </c>
      <c r="H17" s="15"/>
      <c r="I17" s="158">
        <v>0.0023417824074074074</v>
      </c>
      <c r="J17" s="17" t="s">
        <v>520</v>
      </c>
    </row>
    <row r="18" spans="1:10" ht="18" customHeight="1">
      <c r="A18" s="83">
        <v>2</v>
      </c>
      <c r="B18" s="12">
        <v>25</v>
      </c>
      <c r="C18" s="13" t="s">
        <v>605</v>
      </c>
      <c r="D18" s="11" t="s">
        <v>606</v>
      </c>
      <c r="E18" s="14">
        <v>37761</v>
      </c>
      <c r="F18" s="15" t="s">
        <v>142</v>
      </c>
      <c r="G18" s="15" t="s">
        <v>143</v>
      </c>
      <c r="H18" s="15"/>
      <c r="I18" s="158">
        <v>0.002208449074074074</v>
      </c>
      <c r="J18" s="17" t="s">
        <v>607</v>
      </c>
    </row>
    <row r="19" spans="1:10" ht="18" customHeight="1">
      <c r="A19" s="83">
        <v>3</v>
      </c>
      <c r="B19" s="12">
        <v>75</v>
      </c>
      <c r="C19" s="13" t="s">
        <v>365</v>
      </c>
      <c r="D19" s="11" t="s">
        <v>620</v>
      </c>
      <c r="E19" s="14" t="s">
        <v>621</v>
      </c>
      <c r="F19" s="15" t="s">
        <v>53</v>
      </c>
      <c r="G19" s="15" t="s">
        <v>54</v>
      </c>
      <c r="H19" s="15"/>
      <c r="I19" s="158">
        <v>0.0025171296296296296</v>
      </c>
      <c r="J19" s="17" t="s">
        <v>368</v>
      </c>
    </row>
    <row r="20" spans="1:10" ht="18" customHeight="1">
      <c r="A20" s="83">
        <v>4</v>
      </c>
      <c r="B20" s="12">
        <v>56</v>
      </c>
      <c r="C20" s="13" t="s">
        <v>44</v>
      </c>
      <c r="D20" s="11" t="s">
        <v>501</v>
      </c>
      <c r="E20" s="14" t="s">
        <v>502</v>
      </c>
      <c r="F20" s="15" t="s">
        <v>335</v>
      </c>
      <c r="G20" s="15" t="s">
        <v>336</v>
      </c>
      <c r="H20" s="15"/>
      <c r="I20" s="158">
        <v>0.0024369212962962964</v>
      </c>
      <c r="J20" s="17" t="s">
        <v>346</v>
      </c>
    </row>
    <row r="21" spans="1:10" ht="18" customHeight="1">
      <c r="A21" s="83">
        <v>5</v>
      </c>
      <c r="B21" s="12">
        <v>98</v>
      </c>
      <c r="C21" s="13" t="s">
        <v>106</v>
      </c>
      <c r="D21" s="11" t="s">
        <v>324</v>
      </c>
      <c r="E21" s="14" t="s">
        <v>628</v>
      </c>
      <c r="F21" s="15" t="s">
        <v>629</v>
      </c>
      <c r="G21" s="15" t="s">
        <v>630</v>
      </c>
      <c r="H21" s="15"/>
      <c r="I21" s="158">
        <v>0.002698148148148148</v>
      </c>
      <c r="J21" s="17" t="s">
        <v>631</v>
      </c>
    </row>
    <row r="22" spans="1:10" ht="18" customHeight="1">
      <c r="A22" s="83">
        <v>6</v>
      </c>
      <c r="B22" s="12">
        <v>64</v>
      </c>
      <c r="C22" s="13" t="s">
        <v>338</v>
      </c>
      <c r="D22" s="11" t="s">
        <v>614</v>
      </c>
      <c r="E22" s="14" t="s">
        <v>615</v>
      </c>
      <c r="F22" s="15" t="s">
        <v>610</v>
      </c>
      <c r="G22" s="15" t="s">
        <v>611</v>
      </c>
      <c r="H22" s="15" t="s">
        <v>612</v>
      </c>
      <c r="I22" s="158">
        <v>0.003129166666666667</v>
      </c>
      <c r="J22" s="17" t="s">
        <v>613</v>
      </c>
    </row>
    <row r="23" spans="1:10" ht="18" customHeight="1">
      <c r="A23" s="83">
        <v>7</v>
      </c>
      <c r="B23" s="12">
        <v>24</v>
      </c>
      <c r="C23" s="13" t="s">
        <v>603</v>
      </c>
      <c r="D23" s="11" t="s">
        <v>604</v>
      </c>
      <c r="E23" s="14">
        <v>37924</v>
      </c>
      <c r="F23" s="15" t="s">
        <v>142</v>
      </c>
      <c r="G23" s="15" t="s">
        <v>143</v>
      </c>
      <c r="H23" s="15"/>
      <c r="I23" s="158">
        <v>0.0027090277777777776</v>
      </c>
      <c r="J23" s="17" t="s">
        <v>313</v>
      </c>
    </row>
    <row r="24" spans="1:10" ht="18" customHeight="1">
      <c r="A24" s="83">
        <v>8</v>
      </c>
      <c r="B24" s="12">
        <v>63</v>
      </c>
      <c r="C24" s="13" t="s">
        <v>106</v>
      </c>
      <c r="D24" s="11" t="s">
        <v>608</v>
      </c>
      <c r="E24" s="14" t="s">
        <v>609</v>
      </c>
      <c r="F24" s="15" t="s">
        <v>610</v>
      </c>
      <c r="G24" s="15" t="s">
        <v>611</v>
      </c>
      <c r="H24" s="15" t="s">
        <v>612</v>
      </c>
      <c r="I24" s="158">
        <v>0.0032420138888888885</v>
      </c>
      <c r="J24" s="17" t="s">
        <v>613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E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6.140625" style="37" bestFit="1" customWidth="1"/>
    <col min="7" max="7" width="24.421875" style="37" bestFit="1" customWidth="1"/>
    <col min="8" max="8" width="14.140625" style="37" customWidth="1"/>
    <col min="9" max="9" width="9.140625" style="4" customWidth="1"/>
    <col min="10" max="10" width="7.00390625" style="4" bestFit="1" customWidth="1"/>
    <col min="11" max="11" width="19.710937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596</v>
      </c>
      <c r="D4" s="1"/>
      <c r="E4" s="6"/>
      <c r="F4" s="6"/>
      <c r="G4" s="6"/>
      <c r="H4" s="48"/>
      <c r="I4" s="94"/>
      <c r="J4" s="94"/>
    </row>
    <row r="5" spans="3:10" s="31" customFormat="1" ht="16.5" thickBot="1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25</v>
      </c>
      <c r="C7" s="13" t="s">
        <v>605</v>
      </c>
      <c r="D7" s="11" t="s">
        <v>606</v>
      </c>
      <c r="E7" s="14">
        <v>37761</v>
      </c>
      <c r="F7" s="15" t="s">
        <v>142</v>
      </c>
      <c r="G7" s="15" t="s">
        <v>143</v>
      </c>
      <c r="H7" s="15"/>
      <c r="I7" s="158">
        <v>0.002208449074074074</v>
      </c>
      <c r="J7" s="12" t="str">
        <f aca="true" t="shared" si="0" ref="J7:J20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 A</v>
      </c>
      <c r="K7" s="17" t="s">
        <v>607</v>
      </c>
    </row>
    <row r="8" spans="1:11" ht="18" customHeight="1">
      <c r="A8" s="83">
        <v>2</v>
      </c>
      <c r="B8" s="12">
        <v>83</v>
      </c>
      <c r="C8" s="13" t="s">
        <v>1041</v>
      </c>
      <c r="D8" s="11" t="s">
        <v>625</v>
      </c>
      <c r="E8" s="14" t="s">
        <v>445</v>
      </c>
      <c r="F8" s="15" t="s">
        <v>243</v>
      </c>
      <c r="G8" s="15" t="s">
        <v>244</v>
      </c>
      <c r="H8" s="15"/>
      <c r="I8" s="158">
        <v>0.0023417824074074074</v>
      </c>
      <c r="J8" s="12" t="str">
        <f t="shared" si="0"/>
        <v>III A</v>
      </c>
      <c r="K8" s="17" t="s">
        <v>520</v>
      </c>
    </row>
    <row r="9" spans="1:11" ht="18" customHeight="1">
      <c r="A9" s="83">
        <v>3</v>
      </c>
      <c r="B9" s="12">
        <v>56</v>
      </c>
      <c r="C9" s="13" t="s">
        <v>44</v>
      </c>
      <c r="D9" s="11" t="s">
        <v>501</v>
      </c>
      <c r="E9" s="14" t="s">
        <v>502</v>
      </c>
      <c r="F9" s="15" t="s">
        <v>335</v>
      </c>
      <c r="G9" s="15" t="s">
        <v>336</v>
      </c>
      <c r="H9" s="15"/>
      <c r="I9" s="158">
        <v>0.0024369212962962964</v>
      </c>
      <c r="J9" s="12" t="str">
        <f t="shared" si="0"/>
        <v>III A</v>
      </c>
      <c r="K9" s="17" t="s">
        <v>346</v>
      </c>
    </row>
    <row r="10" spans="1:11" ht="18" customHeight="1">
      <c r="A10" s="83">
        <v>4</v>
      </c>
      <c r="B10" s="12">
        <v>75</v>
      </c>
      <c r="C10" s="13" t="s">
        <v>365</v>
      </c>
      <c r="D10" s="11" t="s">
        <v>620</v>
      </c>
      <c r="E10" s="14" t="s">
        <v>621</v>
      </c>
      <c r="F10" s="15" t="s">
        <v>53</v>
      </c>
      <c r="G10" s="15" t="s">
        <v>54</v>
      </c>
      <c r="H10" s="15"/>
      <c r="I10" s="158">
        <v>0.0025171296296296296</v>
      </c>
      <c r="J10" s="12" t="str">
        <f t="shared" si="0"/>
        <v>III A</v>
      </c>
      <c r="K10" s="17" t="s">
        <v>368</v>
      </c>
    </row>
    <row r="11" spans="1:11" ht="18" customHeight="1">
      <c r="A11" s="83">
        <v>5</v>
      </c>
      <c r="B11" s="12">
        <v>94</v>
      </c>
      <c r="C11" s="13" t="s">
        <v>174</v>
      </c>
      <c r="D11" s="11" t="s">
        <v>626</v>
      </c>
      <c r="E11" s="14" t="s">
        <v>627</v>
      </c>
      <c r="F11" s="15" t="s">
        <v>375</v>
      </c>
      <c r="G11" s="15" t="s">
        <v>376</v>
      </c>
      <c r="H11" s="15"/>
      <c r="I11" s="158">
        <v>0.002620138888888889</v>
      </c>
      <c r="J11" s="12" t="str">
        <f t="shared" si="0"/>
        <v>I JA</v>
      </c>
      <c r="K11" s="17" t="s">
        <v>377</v>
      </c>
    </row>
    <row r="12" spans="1:11" ht="18" customHeight="1">
      <c r="A12" s="83">
        <v>6</v>
      </c>
      <c r="B12" s="12">
        <v>77</v>
      </c>
      <c r="C12" s="13" t="s">
        <v>311</v>
      </c>
      <c r="D12" s="11" t="s">
        <v>622</v>
      </c>
      <c r="E12" s="14" t="s">
        <v>623</v>
      </c>
      <c r="F12" s="15" t="s">
        <v>53</v>
      </c>
      <c r="G12" s="15" t="s">
        <v>54</v>
      </c>
      <c r="H12" s="15"/>
      <c r="I12" s="158">
        <v>0.002676388888888889</v>
      </c>
      <c r="J12" s="12" t="str">
        <f t="shared" si="0"/>
        <v>I JA</v>
      </c>
      <c r="K12" s="17" t="s">
        <v>624</v>
      </c>
    </row>
    <row r="13" spans="1:11" ht="18" customHeight="1">
      <c r="A13" s="83">
        <v>7</v>
      </c>
      <c r="B13" s="12">
        <v>98</v>
      </c>
      <c r="C13" s="13" t="s">
        <v>106</v>
      </c>
      <c r="D13" s="11" t="s">
        <v>324</v>
      </c>
      <c r="E13" s="14" t="s">
        <v>628</v>
      </c>
      <c r="F13" s="15" t="s">
        <v>629</v>
      </c>
      <c r="G13" s="15" t="s">
        <v>630</v>
      </c>
      <c r="H13" s="15"/>
      <c r="I13" s="158">
        <v>0.002698148148148148</v>
      </c>
      <c r="J13" s="12" t="str">
        <f t="shared" si="0"/>
        <v>I JA</v>
      </c>
      <c r="K13" s="17" t="s">
        <v>631</v>
      </c>
    </row>
    <row r="14" spans="1:11" ht="18" customHeight="1">
      <c r="A14" s="83">
        <v>8</v>
      </c>
      <c r="B14" s="12">
        <v>24</v>
      </c>
      <c r="C14" s="13" t="s">
        <v>603</v>
      </c>
      <c r="D14" s="11" t="s">
        <v>604</v>
      </c>
      <c r="E14" s="14">
        <v>37924</v>
      </c>
      <c r="F14" s="15" t="s">
        <v>142</v>
      </c>
      <c r="G14" s="15" t="s">
        <v>143</v>
      </c>
      <c r="H14" s="15"/>
      <c r="I14" s="158">
        <v>0.0027090277777777776</v>
      </c>
      <c r="J14" s="12" t="str">
        <f t="shared" si="0"/>
        <v>I JA</v>
      </c>
      <c r="K14" s="17" t="s">
        <v>313</v>
      </c>
    </row>
    <row r="15" spans="1:11" ht="18" customHeight="1">
      <c r="A15" s="83">
        <v>9</v>
      </c>
      <c r="B15" s="12">
        <v>14</v>
      </c>
      <c r="C15" s="13" t="s">
        <v>599</v>
      </c>
      <c r="D15" s="11" t="s">
        <v>600</v>
      </c>
      <c r="E15" s="14" t="s">
        <v>601</v>
      </c>
      <c r="F15" s="15" t="s">
        <v>47</v>
      </c>
      <c r="G15" s="15" t="s">
        <v>48</v>
      </c>
      <c r="H15" s="15"/>
      <c r="I15" s="158">
        <v>0.002709953703703704</v>
      </c>
      <c r="J15" s="12" t="str">
        <f t="shared" si="0"/>
        <v>I JA</v>
      </c>
      <c r="K15" s="17" t="s">
        <v>49</v>
      </c>
    </row>
    <row r="16" spans="1:11" ht="18" customHeight="1">
      <c r="A16" s="83">
        <v>10</v>
      </c>
      <c r="B16" s="12">
        <v>113</v>
      </c>
      <c r="C16" s="13" t="s">
        <v>633</v>
      </c>
      <c r="D16" s="11" t="s">
        <v>634</v>
      </c>
      <c r="E16" s="14" t="s">
        <v>635</v>
      </c>
      <c r="F16" s="15" t="s">
        <v>92</v>
      </c>
      <c r="G16" s="15" t="s">
        <v>93</v>
      </c>
      <c r="H16" s="15"/>
      <c r="I16" s="158">
        <v>0.002734143518518518</v>
      </c>
      <c r="J16" s="12" t="str">
        <f t="shared" si="0"/>
        <v>I JA</v>
      </c>
      <c r="K16" s="17" t="s">
        <v>224</v>
      </c>
    </row>
    <row r="17" spans="1:11" ht="18" customHeight="1">
      <c r="A17" s="83">
        <v>11</v>
      </c>
      <c r="B17" s="12">
        <v>74</v>
      </c>
      <c r="C17" s="13" t="s">
        <v>21</v>
      </c>
      <c r="D17" s="11" t="s">
        <v>616</v>
      </c>
      <c r="E17" s="14">
        <v>38274</v>
      </c>
      <c r="F17" s="15" t="s">
        <v>617</v>
      </c>
      <c r="G17" s="15" t="s">
        <v>618</v>
      </c>
      <c r="H17" s="15"/>
      <c r="I17" s="158">
        <v>0.002983912037037037</v>
      </c>
      <c r="J17" s="12" t="str">
        <f t="shared" si="0"/>
        <v>II JA</v>
      </c>
      <c r="K17" s="17" t="s">
        <v>619</v>
      </c>
    </row>
    <row r="18" spans="1:11" ht="18" customHeight="1">
      <c r="A18" s="83">
        <v>12</v>
      </c>
      <c r="B18" s="12">
        <v>20</v>
      </c>
      <c r="C18" s="13" t="s">
        <v>308</v>
      </c>
      <c r="D18" s="11" t="s">
        <v>483</v>
      </c>
      <c r="E18" s="14" t="s">
        <v>602</v>
      </c>
      <c r="F18" s="15" t="s">
        <v>30</v>
      </c>
      <c r="G18" s="15" t="s">
        <v>31</v>
      </c>
      <c r="H18" s="15"/>
      <c r="I18" s="158">
        <v>0.003026388888888889</v>
      </c>
      <c r="J18" s="12" t="str">
        <f t="shared" si="0"/>
        <v>II JA</v>
      </c>
      <c r="K18" s="17" t="s">
        <v>32</v>
      </c>
    </row>
    <row r="19" spans="1:11" ht="18" customHeight="1">
      <c r="A19" s="83">
        <v>13</v>
      </c>
      <c r="B19" s="12">
        <v>64</v>
      </c>
      <c r="C19" s="13" t="s">
        <v>338</v>
      </c>
      <c r="D19" s="11" t="s">
        <v>614</v>
      </c>
      <c r="E19" s="14" t="s">
        <v>615</v>
      </c>
      <c r="F19" s="15" t="s">
        <v>610</v>
      </c>
      <c r="G19" s="15" t="s">
        <v>611</v>
      </c>
      <c r="H19" s="15" t="s">
        <v>612</v>
      </c>
      <c r="I19" s="158">
        <v>0.003129166666666667</v>
      </c>
      <c r="J19" s="12" t="str">
        <f t="shared" si="0"/>
        <v>III JA</v>
      </c>
      <c r="K19" s="17" t="s">
        <v>613</v>
      </c>
    </row>
    <row r="20" spans="1:11" ht="18" customHeight="1">
      <c r="A20" s="83">
        <v>14</v>
      </c>
      <c r="B20" s="12">
        <v>10</v>
      </c>
      <c r="C20" s="13" t="s">
        <v>311</v>
      </c>
      <c r="D20" s="11" t="s">
        <v>597</v>
      </c>
      <c r="E20" s="14" t="s">
        <v>598</v>
      </c>
      <c r="F20" s="15" t="s">
        <v>60</v>
      </c>
      <c r="G20" s="15" t="s">
        <v>61</v>
      </c>
      <c r="H20" s="15"/>
      <c r="I20" s="158">
        <v>0.003140856481481482</v>
      </c>
      <c r="J20" s="12" t="str">
        <f t="shared" si="0"/>
        <v>III JA</v>
      </c>
      <c r="K20" s="17" t="s">
        <v>297</v>
      </c>
    </row>
    <row r="21" spans="1:11" ht="18" customHeight="1">
      <c r="A21" s="83">
        <v>15</v>
      </c>
      <c r="B21" s="12">
        <v>63</v>
      </c>
      <c r="C21" s="13" t="s">
        <v>106</v>
      </c>
      <c r="D21" s="11" t="s">
        <v>608</v>
      </c>
      <c r="E21" s="14" t="s">
        <v>609</v>
      </c>
      <c r="F21" s="15" t="s">
        <v>610</v>
      </c>
      <c r="G21" s="15" t="s">
        <v>611</v>
      </c>
      <c r="H21" s="15" t="s">
        <v>612</v>
      </c>
      <c r="I21" s="158">
        <v>0.0032420138888888885</v>
      </c>
      <c r="J21" s="12"/>
      <c r="K21" s="17" t="s">
        <v>613</v>
      </c>
    </row>
  </sheetData>
  <sheetProtection/>
  <printOptions horizontalCentered="1"/>
  <pageMargins left="0.2298611111111111" right="0.1798611111111111" top="0.34930555555555554" bottom="0.23958333333333334" header="0.16944444444444445" footer="0.209722222222222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7.421875" style="37" customWidth="1"/>
    <col min="7" max="7" width="20.140625" style="37" customWidth="1"/>
    <col min="8" max="8" width="14.140625" style="37" customWidth="1"/>
    <col min="9" max="9" width="9.140625" style="4" customWidth="1"/>
    <col min="10" max="10" width="20.8515625" style="3" bestFit="1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16"/>
    </row>
    <row r="3" spans="1:10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111"/>
    </row>
    <row r="4" spans="3:9" s="31" customFormat="1" ht="15.75">
      <c r="C4" s="1" t="s">
        <v>636</v>
      </c>
      <c r="D4" s="1"/>
      <c r="E4" s="6"/>
      <c r="F4" s="6"/>
      <c r="G4" s="6"/>
      <c r="H4" s="48"/>
      <c r="I4" s="94"/>
    </row>
    <row r="5" spans="3:10" s="31" customFormat="1" ht="16.5" thickBot="1">
      <c r="C5" s="1">
        <v>1</v>
      </c>
      <c r="D5" s="1" t="s">
        <v>1046</v>
      </c>
      <c r="E5" s="44"/>
      <c r="F5" s="95"/>
      <c r="G5" s="95"/>
      <c r="H5" s="37"/>
      <c r="I5" s="4"/>
      <c r="J5" s="42"/>
    </row>
    <row r="6" spans="1:10" s="3" customFormat="1" ht="18" customHeight="1" thickBot="1">
      <c r="A6" s="52" t="s">
        <v>468</v>
      </c>
      <c r="B6" s="118" t="s">
        <v>469</v>
      </c>
      <c r="C6" s="119" t="s">
        <v>11</v>
      </c>
      <c r="D6" s="79" t="s">
        <v>12</v>
      </c>
      <c r="E6" s="109" t="s">
        <v>13</v>
      </c>
      <c r="F6" s="120" t="s">
        <v>14</v>
      </c>
      <c r="G6" s="81" t="s">
        <v>15</v>
      </c>
      <c r="H6" s="81" t="s">
        <v>16</v>
      </c>
      <c r="I6" s="109" t="s">
        <v>286</v>
      </c>
      <c r="J6" s="90" t="s">
        <v>20</v>
      </c>
    </row>
    <row r="7" spans="1:253" ht="18" customHeight="1">
      <c r="A7" s="83">
        <v>1</v>
      </c>
      <c r="B7" s="12">
        <v>2</v>
      </c>
      <c r="C7" s="13" t="s">
        <v>637</v>
      </c>
      <c r="D7" s="11" t="s">
        <v>638</v>
      </c>
      <c r="E7" s="14" t="s">
        <v>639</v>
      </c>
      <c r="F7" s="15" t="s">
        <v>80</v>
      </c>
      <c r="G7" s="15" t="s">
        <v>81</v>
      </c>
      <c r="H7" s="15"/>
      <c r="I7" s="121" t="s">
        <v>1053</v>
      </c>
      <c r="J7" s="17" t="s">
        <v>640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8" customHeight="1">
      <c r="A8" s="83">
        <v>2</v>
      </c>
      <c r="B8" s="24">
        <v>72</v>
      </c>
      <c r="C8" s="25" t="s">
        <v>687</v>
      </c>
      <c r="D8" s="26" t="s">
        <v>688</v>
      </c>
      <c r="E8" s="27" t="s">
        <v>689</v>
      </c>
      <c r="F8" s="28" t="s">
        <v>109</v>
      </c>
      <c r="G8" s="28" t="s">
        <v>110</v>
      </c>
      <c r="H8" s="28" t="s">
        <v>111</v>
      </c>
      <c r="I8" s="121" t="s">
        <v>1054</v>
      </c>
      <c r="J8" s="29" t="s">
        <v>112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" customHeight="1">
      <c r="A9" s="83">
        <v>3</v>
      </c>
      <c r="B9" s="12">
        <v>101</v>
      </c>
      <c r="C9" s="13" t="s">
        <v>670</v>
      </c>
      <c r="D9" s="11" t="s">
        <v>671</v>
      </c>
      <c r="E9" s="14" t="s">
        <v>672</v>
      </c>
      <c r="F9" s="15" t="s">
        <v>41</v>
      </c>
      <c r="G9" s="15" t="s">
        <v>42</v>
      </c>
      <c r="H9" s="15"/>
      <c r="I9" s="121" t="s">
        <v>1055</v>
      </c>
      <c r="J9" s="17" t="s">
        <v>524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10" ht="18" customHeight="1">
      <c r="A10" s="83">
        <v>4</v>
      </c>
      <c r="B10" s="12">
        <v>100</v>
      </c>
      <c r="C10" s="13" t="s">
        <v>666</v>
      </c>
      <c r="D10" s="11" t="s">
        <v>667</v>
      </c>
      <c r="E10" s="14" t="s">
        <v>668</v>
      </c>
      <c r="F10" s="15" t="s">
        <v>41</v>
      </c>
      <c r="G10" s="15" t="s">
        <v>42</v>
      </c>
      <c r="H10" s="15"/>
      <c r="I10" s="121" t="s">
        <v>1056</v>
      </c>
      <c r="J10" s="17" t="s">
        <v>669</v>
      </c>
    </row>
    <row r="11" spans="1:10" ht="18" customHeight="1">
      <c r="A11" s="83">
        <v>5</v>
      </c>
      <c r="B11" s="12">
        <v>51</v>
      </c>
      <c r="C11" s="13" t="s">
        <v>578</v>
      </c>
      <c r="D11" s="11" t="s">
        <v>651</v>
      </c>
      <c r="E11" s="14">
        <v>37958</v>
      </c>
      <c r="F11" s="15" t="s">
        <v>35</v>
      </c>
      <c r="G11" s="15" t="s">
        <v>36</v>
      </c>
      <c r="H11" s="15"/>
      <c r="I11" s="121" t="s">
        <v>1057</v>
      </c>
      <c r="J11" s="17" t="s">
        <v>146</v>
      </c>
    </row>
    <row r="12" spans="1:253" ht="18" customHeight="1">
      <c r="A12" s="83">
        <v>6</v>
      </c>
      <c r="B12" s="12">
        <v>105</v>
      </c>
      <c r="C12" s="13" t="s">
        <v>673</v>
      </c>
      <c r="D12" s="11" t="s">
        <v>676</v>
      </c>
      <c r="E12" s="14" t="s">
        <v>677</v>
      </c>
      <c r="F12" s="15" t="s">
        <v>41</v>
      </c>
      <c r="G12" s="15" t="s">
        <v>42</v>
      </c>
      <c r="H12" s="15"/>
      <c r="I12" s="121" t="s">
        <v>1058</v>
      </c>
      <c r="J12" s="17" t="s">
        <v>524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10" ht="18" customHeight="1">
      <c r="A13" s="83">
        <v>7</v>
      </c>
      <c r="B13" s="12">
        <v>96</v>
      </c>
      <c r="C13" s="13" t="s">
        <v>642</v>
      </c>
      <c r="D13" s="11" t="s">
        <v>662</v>
      </c>
      <c r="E13" s="14" t="s">
        <v>663</v>
      </c>
      <c r="F13" s="15" t="s">
        <v>629</v>
      </c>
      <c r="G13" s="15" t="s">
        <v>630</v>
      </c>
      <c r="H13" s="15"/>
      <c r="I13" s="121" t="s">
        <v>1059</v>
      </c>
      <c r="J13" s="17" t="s">
        <v>661</v>
      </c>
    </row>
    <row r="14" spans="1:253" ht="18" customHeight="1">
      <c r="A14" s="83">
        <v>8</v>
      </c>
      <c r="B14" s="12">
        <v>97</v>
      </c>
      <c r="C14" s="13" t="s">
        <v>443</v>
      </c>
      <c r="D14" s="11" t="s">
        <v>664</v>
      </c>
      <c r="E14" s="14" t="s">
        <v>665</v>
      </c>
      <c r="F14" s="15" t="s">
        <v>629</v>
      </c>
      <c r="G14" s="15" t="s">
        <v>630</v>
      </c>
      <c r="H14" s="15"/>
      <c r="I14" s="121" t="s">
        <v>1060</v>
      </c>
      <c r="J14" s="17" t="s">
        <v>631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0" ht="18" customHeight="1">
      <c r="A15" s="83">
        <v>9</v>
      </c>
      <c r="B15" s="12">
        <v>70</v>
      </c>
      <c r="C15" s="13" t="s">
        <v>194</v>
      </c>
      <c r="D15" s="11" t="s">
        <v>655</v>
      </c>
      <c r="E15" s="14">
        <v>38470</v>
      </c>
      <c r="F15" s="15" t="s">
        <v>267</v>
      </c>
      <c r="G15" s="15" t="s">
        <v>268</v>
      </c>
      <c r="H15" s="15"/>
      <c r="I15" s="121" t="s">
        <v>1061</v>
      </c>
      <c r="J15" s="17" t="s">
        <v>269</v>
      </c>
    </row>
    <row r="16" spans="1:10" ht="18" customHeight="1">
      <c r="A16" s="141"/>
      <c r="B16" s="148"/>
      <c r="C16" s="150"/>
      <c r="D16" s="151"/>
      <c r="E16" s="152"/>
      <c r="F16" s="153"/>
      <c r="G16" s="153"/>
      <c r="H16" s="153"/>
      <c r="I16" s="146"/>
      <c r="J16" s="154"/>
    </row>
    <row r="17" spans="3:10" s="31" customFormat="1" ht="16.5" thickBot="1">
      <c r="C17" s="1">
        <v>2</v>
      </c>
      <c r="D17" s="1" t="s">
        <v>1046</v>
      </c>
      <c r="E17" s="44"/>
      <c r="F17" s="95"/>
      <c r="G17" s="95"/>
      <c r="H17" s="37"/>
      <c r="I17" s="4"/>
      <c r="J17" s="42"/>
    </row>
    <row r="18" spans="1:10" s="3" customFormat="1" ht="18" customHeight="1" thickBot="1">
      <c r="A18" s="52" t="s">
        <v>468</v>
      </c>
      <c r="B18" s="118" t="s">
        <v>469</v>
      </c>
      <c r="C18" s="119" t="s">
        <v>11</v>
      </c>
      <c r="D18" s="79" t="s">
        <v>12</v>
      </c>
      <c r="E18" s="109" t="s">
        <v>13</v>
      </c>
      <c r="F18" s="120" t="s">
        <v>14</v>
      </c>
      <c r="G18" s="81" t="s">
        <v>15</v>
      </c>
      <c r="H18" s="81" t="s">
        <v>16</v>
      </c>
      <c r="I18" s="109" t="s">
        <v>286</v>
      </c>
      <c r="J18" s="90" t="s">
        <v>20</v>
      </c>
    </row>
    <row r="19" spans="1:10" ht="18" customHeight="1">
      <c r="A19" s="83">
        <v>1</v>
      </c>
      <c r="B19" s="12">
        <v>99</v>
      </c>
      <c r="C19" s="13" t="s">
        <v>273</v>
      </c>
      <c r="D19" s="11" t="s">
        <v>686</v>
      </c>
      <c r="E19" s="14">
        <v>37671</v>
      </c>
      <c r="F19" s="15" t="s">
        <v>591</v>
      </c>
      <c r="G19" s="15" t="s">
        <v>592</v>
      </c>
      <c r="H19" s="15" t="s">
        <v>194</v>
      </c>
      <c r="I19" s="121" t="s">
        <v>1062</v>
      </c>
      <c r="J19" s="17" t="s">
        <v>593</v>
      </c>
    </row>
    <row r="20" spans="1:253" ht="18" customHeight="1">
      <c r="A20" s="83">
        <v>2</v>
      </c>
      <c r="B20" s="12">
        <v>81</v>
      </c>
      <c r="C20" s="13" t="s">
        <v>656</v>
      </c>
      <c r="D20" s="11" t="s">
        <v>657</v>
      </c>
      <c r="E20" s="14" t="s">
        <v>108</v>
      </c>
      <c r="F20" s="15" t="s">
        <v>53</v>
      </c>
      <c r="G20" s="15" t="s">
        <v>519</v>
      </c>
      <c r="H20" s="15"/>
      <c r="I20" s="121" t="s">
        <v>1063</v>
      </c>
      <c r="J20" s="17" t="s">
        <v>88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0" ht="18" customHeight="1">
      <c r="A21" s="83">
        <v>3</v>
      </c>
      <c r="B21" s="18">
        <v>50</v>
      </c>
      <c r="C21" s="19" t="s">
        <v>645</v>
      </c>
      <c r="D21" s="20" t="s">
        <v>646</v>
      </c>
      <c r="E21" s="21" t="s">
        <v>647</v>
      </c>
      <c r="F21" s="22" t="s">
        <v>648</v>
      </c>
      <c r="G21" s="22" t="s">
        <v>649</v>
      </c>
      <c r="H21" s="22"/>
      <c r="I21" s="121" t="s">
        <v>1064</v>
      </c>
      <c r="J21" s="23" t="s">
        <v>650</v>
      </c>
    </row>
    <row r="22" spans="1:10" ht="18" customHeight="1">
      <c r="A22" s="83">
        <v>4</v>
      </c>
      <c r="B22" s="12">
        <v>39</v>
      </c>
      <c r="C22" s="13" t="s">
        <v>568</v>
      </c>
      <c r="D22" s="11" t="s">
        <v>641</v>
      </c>
      <c r="E22" s="14">
        <v>37767</v>
      </c>
      <c r="F22" s="15" t="s">
        <v>187</v>
      </c>
      <c r="G22" s="15" t="s">
        <v>188</v>
      </c>
      <c r="H22" s="15"/>
      <c r="I22" s="121" t="s">
        <v>1065</v>
      </c>
      <c r="J22" s="17" t="s">
        <v>560</v>
      </c>
    </row>
    <row r="23" spans="1:10" ht="18" customHeight="1">
      <c r="A23" s="83">
        <v>5</v>
      </c>
      <c r="B23" s="12">
        <v>116</v>
      </c>
      <c r="C23" s="13" t="s">
        <v>684</v>
      </c>
      <c r="D23" s="11" t="s">
        <v>685</v>
      </c>
      <c r="E23" s="14">
        <v>37794</v>
      </c>
      <c r="F23" s="15" t="s">
        <v>591</v>
      </c>
      <c r="G23" s="15" t="s">
        <v>592</v>
      </c>
      <c r="H23" s="15" t="s">
        <v>194</v>
      </c>
      <c r="I23" s="121" t="s">
        <v>1066</v>
      </c>
      <c r="J23" s="17" t="s">
        <v>593</v>
      </c>
    </row>
    <row r="24" spans="1:253" ht="18" customHeight="1">
      <c r="A24" s="83">
        <v>6</v>
      </c>
      <c r="B24" s="12">
        <v>107</v>
      </c>
      <c r="C24" s="13" t="s">
        <v>678</v>
      </c>
      <c r="D24" s="11" t="s">
        <v>679</v>
      </c>
      <c r="E24" s="14" t="s">
        <v>680</v>
      </c>
      <c r="F24" s="15" t="s">
        <v>92</v>
      </c>
      <c r="G24" s="15" t="s">
        <v>93</v>
      </c>
      <c r="H24" s="15"/>
      <c r="I24" s="121" t="s">
        <v>1067</v>
      </c>
      <c r="J24" s="17" t="s">
        <v>224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" customHeight="1">
      <c r="A25" s="83">
        <v>7</v>
      </c>
      <c r="B25" s="12">
        <v>44</v>
      </c>
      <c r="C25" s="13" t="s">
        <v>642</v>
      </c>
      <c r="D25" s="11" t="s">
        <v>643</v>
      </c>
      <c r="E25" s="14">
        <v>37810</v>
      </c>
      <c r="F25" s="15" t="s">
        <v>187</v>
      </c>
      <c r="G25" s="15" t="s">
        <v>188</v>
      </c>
      <c r="H25" s="15"/>
      <c r="I25" s="121" t="s">
        <v>1068</v>
      </c>
      <c r="J25" s="17" t="s">
        <v>644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10" ht="18" customHeight="1">
      <c r="A26" s="83">
        <v>8</v>
      </c>
      <c r="B26" s="12">
        <v>95</v>
      </c>
      <c r="C26" s="13" t="s">
        <v>658</v>
      </c>
      <c r="D26" s="11" t="s">
        <v>659</v>
      </c>
      <c r="E26" s="14" t="s">
        <v>660</v>
      </c>
      <c r="F26" s="15" t="s">
        <v>629</v>
      </c>
      <c r="G26" s="15" t="s">
        <v>630</v>
      </c>
      <c r="H26" s="15"/>
      <c r="I26" s="121" t="s">
        <v>1069</v>
      </c>
      <c r="J26" s="17" t="s">
        <v>661</v>
      </c>
    </row>
    <row r="27" spans="1:10" ht="18" customHeight="1">
      <c r="A27" s="83">
        <v>9</v>
      </c>
      <c r="B27" s="12">
        <v>102</v>
      </c>
      <c r="C27" s="13" t="s">
        <v>673</v>
      </c>
      <c r="D27" s="11" t="s">
        <v>674</v>
      </c>
      <c r="E27" s="14" t="s">
        <v>675</v>
      </c>
      <c r="F27" s="15" t="s">
        <v>41</v>
      </c>
      <c r="G27" s="15" t="s">
        <v>42</v>
      </c>
      <c r="H27" s="15"/>
      <c r="I27" s="121" t="s">
        <v>1070</v>
      </c>
      <c r="J27" s="17" t="s">
        <v>524</v>
      </c>
    </row>
    <row r="28" spans="1:10" ht="18" customHeight="1">
      <c r="A28" s="83">
        <v>10</v>
      </c>
      <c r="B28" s="12">
        <v>55</v>
      </c>
      <c r="C28" s="13" t="s">
        <v>652</v>
      </c>
      <c r="D28" s="11" t="s">
        <v>653</v>
      </c>
      <c r="E28" s="14" t="s">
        <v>654</v>
      </c>
      <c r="F28" s="15" t="s">
        <v>24</v>
      </c>
      <c r="G28" s="15" t="s">
        <v>25</v>
      </c>
      <c r="H28" s="15"/>
      <c r="I28" s="121" t="s">
        <v>1071</v>
      </c>
      <c r="J28" s="17" t="s">
        <v>26</v>
      </c>
    </row>
    <row r="29" spans="1:10" ht="18" customHeight="1">
      <c r="A29" s="83">
        <v>11</v>
      </c>
      <c r="B29" s="12">
        <v>111</v>
      </c>
      <c r="C29" s="13" t="s">
        <v>681</v>
      </c>
      <c r="D29" s="11" t="s">
        <v>682</v>
      </c>
      <c r="E29" s="14" t="s">
        <v>683</v>
      </c>
      <c r="F29" s="15" t="s">
        <v>92</v>
      </c>
      <c r="G29" s="15" t="s">
        <v>93</v>
      </c>
      <c r="H29" s="15"/>
      <c r="I29" s="121" t="s">
        <v>1072</v>
      </c>
      <c r="J29" s="17" t="s">
        <v>466</v>
      </c>
    </row>
  </sheetData>
  <sheetProtection/>
  <printOptions horizontalCentered="1"/>
  <pageMargins left="0.15694444444444444" right="0.15694444444444444" top="0.3541666666666667" bottom="0.2361111111111111" header="0.15694444444444444" footer="0.19652777777777777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26"/>
  <sheetViews>
    <sheetView zoomScalePageLayoutView="0" workbookViewId="0" topLeftCell="E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7.421875" style="37" customWidth="1"/>
    <col min="7" max="7" width="20.140625" style="37" customWidth="1"/>
    <col min="8" max="8" width="14.140625" style="37" customWidth="1"/>
    <col min="9" max="9" width="9.140625" style="4" customWidth="1"/>
    <col min="10" max="10" width="7.00390625" style="4" bestFit="1" customWidth="1"/>
    <col min="11" max="11" width="20.8515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636</v>
      </c>
      <c r="D4" s="1"/>
      <c r="E4" s="6"/>
      <c r="F4" s="6"/>
      <c r="G4" s="6"/>
      <c r="H4" s="48"/>
      <c r="I4" s="94"/>
      <c r="J4" s="94"/>
    </row>
    <row r="5" spans="3:11" s="31" customFormat="1" ht="16.5" thickBot="1">
      <c r="C5" s="1"/>
      <c r="D5" s="1"/>
      <c r="E5" s="44"/>
      <c r="F5" s="95"/>
      <c r="G5" s="95"/>
      <c r="H5" s="37"/>
      <c r="I5" s="4"/>
      <c r="J5" s="42"/>
      <c r="K5" s="42"/>
    </row>
    <row r="6" spans="1:11" s="3" customFormat="1" ht="18" customHeight="1" thickBot="1">
      <c r="A6" s="52" t="s">
        <v>1052</v>
      </c>
      <c r="B6" s="118" t="s">
        <v>469</v>
      </c>
      <c r="C6" s="119" t="s">
        <v>11</v>
      </c>
      <c r="D6" s="79" t="s">
        <v>12</v>
      </c>
      <c r="E6" s="109" t="s">
        <v>13</v>
      </c>
      <c r="F6" s="120" t="s">
        <v>14</v>
      </c>
      <c r="G6" s="81" t="s">
        <v>15</v>
      </c>
      <c r="H6" s="81" t="s">
        <v>16</v>
      </c>
      <c r="I6" s="109" t="s">
        <v>286</v>
      </c>
      <c r="J6" s="93" t="s">
        <v>19</v>
      </c>
      <c r="K6" s="90" t="s">
        <v>20</v>
      </c>
    </row>
    <row r="7" spans="1:254" ht="18" customHeight="1">
      <c r="A7" s="83">
        <v>1</v>
      </c>
      <c r="B7" s="18">
        <v>50</v>
      </c>
      <c r="C7" s="19" t="s">
        <v>645</v>
      </c>
      <c r="D7" s="20" t="s">
        <v>646</v>
      </c>
      <c r="E7" s="21" t="s">
        <v>647</v>
      </c>
      <c r="F7" s="22" t="s">
        <v>648</v>
      </c>
      <c r="G7" s="22" t="s">
        <v>649</v>
      </c>
      <c r="H7" s="22"/>
      <c r="I7" s="158">
        <v>0.002210532407407407</v>
      </c>
      <c r="J7" s="12" t="str">
        <f aca="true" t="shared" si="0" ref="J7:J21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 JA</v>
      </c>
      <c r="K7" s="23" t="s">
        <v>650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" customHeight="1">
      <c r="A8" s="83">
        <v>2</v>
      </c>
      <c r="B8" s="12">
        <v>107</v>
      </c>
      <c r="C8" s="13" t="s">
        <v>678</v>
      </c>
      <c r="D8" s="11" t="s">
        <v>679</v>
      </c>
      <c r="E8" s="14" t="s">
        <v>680</v>
      </c>
      <c r="F8" s="15" t="s">
        <v>92</v>
      </c>
      <c r="G8" s="15" t="s">
        <v>93</v>
      </c>
      <c r="H8" s="15"/>
      <c r="I8" s="158">
        <v>0.0022493055555555556</v>
      </c>
      <c r="J8" s="12" t="str">
        <f t="shared" si="0"/>
        <v>I JA</v>
      </c>
      <c r="K8" s="17" t="s">
        <v>224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" customHeight="1">
      <c r="A9" s="83">
        <v>3</v>
      </c>
      <c r="B9" s="12">
        <v>39</v>
      </c>
      <c r="C9" s="13" t="s">
        <v>568</v>
      </c>
      <c r="D9" s="11" t="s">
        <v>641</v>
      </c>
      <c r="E9" s="14">
        <v>37767</v>
      </c>
      <c r="F9" s="15" t="s">
        <v>187</v>
      </c>
      <c r="G9" s="15" t="s">
        <v>188</v>
      </c>
      <c r="H9" s="15"/>
      <c r="I9" s="158">
        <v>0.0022519675925925927</v>
      </c>
      <c r="J9" s="12" t="str">
        <f t="shared" si="0"/>
        <v>I JA</v>
      </c>
      <c r="K9" s="17" t="s">
        <v>560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11" ht="18" customHeight="1">
      <c r="A10" s="83">
        <v>4</v>
      </c>
      <c r="B10" s="12">
        <v>102</v>
      </c>
      <c r="C10" s="13" t="s">
        <v>673</v>
      </c>
      <c r="D10" s="11" t="s">
        <v>674</v>
      </c>
      <c r="E10" s="14" t="s">
        <v>675</v>
      </c>
      <c r="F10" s="15" t="s">
        <v>41</v>
      </c>
      <c r="G10" s="15" t="s">
        <v>42</v>
      </c>
      <c r="H10" s="15"/>
      <c r="I10" s="158">
        <v>0.0022722222222222224</v>
      </c>
      <c r="J10" s="12" t="str">
        <f t="shared" si="0"/>
        <v>I JA</v>
      </c>
      <c r="K10" s="17" t="s">
        <v>524</v>
      </c>
    </row>
    <row r="11" spans="1:11" ht="18" customHeight="1">
      <c r="A11" s="83">
        <v>5</v>
      </c>
      <c r="B11" s="12">
        <v>81</v>
      </c>
      <c r="C11" s="13" t="s">
        <v>656</v>
      </c>
      <c r="D11" s="11" t="s">
        <v>657</v>
      </c>
      <c r="E11" s="14" t="s">
        <v>108</v>
      </c>
      <c r="F11" s="15" t="s">
        <v>53</v>
      </c>
      <c r="G11" s="15" t="s">
        <v>519</v>
      </c>
      <c r="H11" s="15"/>
      <c r="I11" s="158">
        <v>0.002297453703703704</v>
      </c>
      <c r="J11" s="12" t="str">
        <f t="shared" si="0"/>
        <v>II JA</v>
      </c>
      <c r="K11" s="17" t="s">
        <v>88</v>
      </c>
    </row>
    <row r="12" spans="1:254" ht="18" customHeight="1">
      <c r="A12" s="83">
        <v>6</v>
      </c>
      <c r="B12" s="12">
        <v>116</v>
      </c>
      <c r="C12" s="13" t="s">
        <v>684</v>
      </c>
      <c r="D12" s="11" t="s">
        <v>685</v>
      </c>
      <c r="E12" s="14">
        <v>37794</v>
      </c>
      <c r="F12" s="15" t="s">
        <v>591</v>
      </c>
      <c r="G12" s="15" t="s">
        <v>592</v>
      </c>
      <c r="H12" s="15" t="s">
        <v>194</v>
      </c>
      <c r="I12" s="158">
        <v>0.0023592592592592593</v>
      </c>
      <c r="J12" s="12" t="str">
        <f t="shared" si="0"/>
        <v>II JA</v>
      </c>
      <c r="K12" s="17" t="s">
        <v>593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11" ht="18" customHeight="1">
      <c r="A13" s="83">
        <v>7</v>
      </c>
      <c r="B13" s="12">
        <v>99</v>
      </c>
      <c r="C13" s="13" t="s">
        <v>273</v>
      </c>
      <c r="D13" s="11" t="s">
        <v>686</v>
      </c>
      <c r="E13" s="14">
        <v>37671</v>
      </c>
      <c r="F13" s="15" t="s">
        <v>591</v>
      </c>
      <c r="G13" s="15" t="s">
        <v>592</v>
      </c>
      <c r="H13" s="15" t="s">
        <v>194</v>
      </c>
      <c r="I13" s="158">
        <v>0.0023943287037037036</v>
      </c>
      <c r="J13" s="12" t="str">
        <f t="shared" si="0"/>
        <v>II JA</v>
      </c>
      <c r="K13" s="17" t="s">
        <v>593</v>
      </c>
    </row>
    <row r="14" spans="1:254" ht="18" customHeight="1">
      <c r="A14" s="83">
        <v>8</v>
      </c>
      <c r="B14" s="12">
        <v>95</v>
      </c>
      <c r="C14" s="13" t="s">
        <v>658</v>
      </c>
      <c r="D14" s="11" t="s">
        <v>659</v>
      </c>
      <c r="E14" s="14" t="s">
        <v>660</v>
      </c>
      <c r="F14" s="15" t="s">
        <v>629</v>
      </c>
      <c r="G14" s="15" t="s">
        <v>630</v>
      </c>
      <c r="H14" s="15"/>
      <c r="I14" s="158">
        <v>0.0023957175925925925</v>
      </c>
      <c r="J14" s="12" t="str">
        <f t="shared" si="0"/>
        <v>II JA</v>
      </c>
      <c r="K14" s="17" t="s">
        <v>661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11" ht="18" customHeight="1">
      <c r="A15" s="83">
        <v>9</v>
      </c>
      <c r="B15" s="12">
        <v>55</v>
      </c>
      <c r="C15" s="13" t="s">
        <v>652</v>
      </c>
      <c r="D15" s="11" t="s">
        <v>653</v>
      </c>
      <c r="E15" s="14" t="s">
        <v>654</v>
      </c>
      <c r="F15" s="15" t="s">
        <v>24</v>
      </c>
      <c r="G15" s="15" t="s">
        <v>25</v>
      </c>
      <c r="H15" s="15"/>
      <c r="I15" s="158">
        <v>0.0024337962962962963</v>
      </c>
      <c r="J15" s="12" t="str">
        <f t="shared" si="0"/>
        <v>II JA</v>
      </c>
      <c r="K15" s="17" t="s">
        <v>26</v>
      </c>
    </row>
    <row r="16" spans="1:11" ht="18" customHeight="1">
      <c r="A16" s="83">
        <v>10</v>
      </c>
      <c r="B16" s="12">
        <v>51</v>
      </c>
      <c r="C16" s="13" t="s">
        <v>578</v>
      </c>
      <c r="D16" s="11" t="s">
        <v>651</v>
      </c>
      <c r="E16" s="14">
        <v>37958</v>
      </c>
      <c r="F16" s="15" t="s">
        <v>35</v>
      </c>
      <c r="G16" s="15" t="s">
        <v>36</v>
      </c>
      <c r="H16" s="15"/>
      <c r="I16" s="158">
        <v>0.0024346064814814816</v>
      </c>
      <c r="J16" s="12" t="str">
        <f t="shared" si="0"/>
        <v>II JA</v>
      </c>
      <c r="K16" s="17" t="s">
        <v>146</v>
      </c>
    </row>
    <row r="17" spans="1:254" ht="18" customHeight="1">
      <c r="A17" s="83">
        <v>11</v>
      </c>
      <c r="B17" s="12">
        <v>44</v>
      </c>
      <c r="C17" s="13" t="s">
        <v>642</v>
      </c>
      <c r="D17" s="11" t="s">
        <v>643</v>
      </c>
      <c r="E17" s="14">
        <v>37810</v>
      </c>
      <c r="F17" s="15" t="s">
        <v>187</v>
      </c>
      <c r="G17" s="15" t="s">
        <v>188</v>
      </c>
      <c r="H17" s="15"/>
      <c r="I17" s="158">
        <v>0.002455787037037037</v>
      </c>
      <c r="J17" s="12" t="str">
        <f t="shared" si="0"/>
        <v>II JA</v>
      </c>
      <c r="K17" s="17" t="s">
        <v>644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11" ht="18" customHeight="1">
      <c r="A18" s="83">
        <v>12</v>
      </c>
      <c r="B18" s="12">
        <v>111</v>
      </c>
      <c r="C18" s="13" t="s">
        <v>681</v>
      </c>
      <c r="D18" s="11" t="s">
        <v>682</v>
      </c>
      <c r="E18" s="14" t="s">
        <v>683</v>
      </c>
      <c r="F18" s="15" t="s">
        <v>92</v>
      </c>
      <c r="G18" s="15" t="s">
        <v>93</v>
      </c>
      <c r="H18" s="15"/>
      <c r="I18" s="158">
        <v>0.002493981481481481</v>
      </c>
      <c r="J18" s="12" t="str">
        <f t="shared" si="0"/>
        <v>III JA</v>
      </c>
      <c r="K18" s="17" t="s">
        <v>466</v>
      </c>
    </row>
    <row r="19" spans="1:11" ht="18" customHeight="1">
      <c r="A19" s="83">
        <v>13</v>
      </c>
      <c r="B19" s="12">
        <v>101</v>
      </c>
      <c r="C19" s="13" t="s">
        <v>670</v>
      </c>
      <c r="D19" s="11" t="s">
        <v>671</v>
      </c>
      <c r="E19" s="14" t="s">
        <v>672</v>
      </c>
      <c r="F19" s="15" t="s">
        <v>41</v>
      </c>
      <c r="G19" s="15" t="s">
        <v>42</v>
      </c>
      <c r="H19" s="15"/>
      <c r="I19" s="158">
        <v>0.0025078703703703704</v>
      </c>
      <c r="J19" s="12" t="str">
        <f t="shared" si="0"/>
        <v>III JA</v>
      </c>
      <c r="K19" s="17" t="s">
        <v>524</v>
      </c>
    </row>
    <row r="20" spans="1:11" ht="18" customHeight="1">
      <c r="A20" s="83">
        <v>14</v>
      </c>
      <c r="B20" s="12">
        <v>96</v>
      </c>
      <c r="C20" s="13" t="s">
        <v>642</v>
      </c>
      <c r="D20" s="11" t="s">
        <v>662</v>
      </c>
      <c r="E20" s="14" t="s">
        <v>663</v>
      </c>
      <c r="F20" s="15" t="s">
        <v>629</v>
      </c>
      <c r="G20" s="15" t="s">
        <v>630</v>
      </c>
      <c r="H20" s="15"/>
      <c r="I20" s="158">
        <v>0.0025209490740740743</v>
      </c>
      <c r="J20" s="12" t="str">
        <f t="shared" si="0"/>
        <v>III JA</v>
      </c>
      <c r="K20" s="17" t="s">
        <v>661</v>
      </c>
    </row>
    <row r="21" spans="1:254" ht="18" customHeight="1">
      <c r="A21" s="83">
        <v>15</v>
      </c>
      <c r="B21" s="12">
        <v>97</v>
      </c>
      <c r="C21" s="13" t="s">
        <v>443</v>
      </c>
      <c r="D21" s="11" t="s">
        <v>664</v>
      </c>
      <c r="E21" s="14" t="s">
        <v>665</v>
      </c>
      <c r="F21" s="15" t="s">
        <v>629</v>
      </c>
      <c r="G21" s="15" t="s">
        <v>630</v>
      </c>
      <c r="H21" s="15"/>
      <c r="I21" s="158">
        <v>0.0025298611111111108</v>
      </c>
      <c r="J21" s="12" t="str">
        <f t="shared" si="0"/>
        <v>III JA</v>
      </c>
      <c r="K21" s="17" t="s">
        <v>631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" customHeight="1">
      <c r="A22" s="83">
        <v>16</v>
      </c>
      <c r="B22" s="12">
        <v>100</v>
      </c>
      <c r="C22" s="13" t="s">
        <v>666</v>
      </c>
      <c r="D22" s="11" t="s">
        <v>667</v>
      </c>
      <c r="E22" s="14" t="s">
        <v>668</v>
      </c>
      <c r="F22" s="15" t="s">
        <v>41</v>
      </c>
      <c r="G22" s="15" t="s">
        <v>42</v>
      </c>
      <c r="H22" s="15"/>
      <c r="I22" s="158">
        <v>0.002605324074074074</v>
      </c>
      <c r="J22" s="12"/>
      <c r="K22" s="17" t="s">
        <v>669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1" ht="18" customHeight="1">
      <c r="A23" s="83">
        <v>17</v>
      </c>
      <c r="B23" s="24">
        <v>72</v>
      </c>
      <c r="C23" s="25" t="s">
        <v>687</v>
      </c>
      <c r="D23" s="26" t="s">
        <v>688</v>
      </c>
      <c r="E23" s="27" t="s">
        <v>689</v>
      </c>
      <c r="F23" s="28" t="s">
        <v>109</v>
      </c>
      <c r="G23" s="28" t="s">
        <v>110</v>
      </c>
      <c r="H23" s="28" t="s">
        <v>111</v>
      </c>
      <c r="I23" s="158">
        <v>0.0026224537037037037</v>
      </c>
      <c r="J23" s="12"/>
      <c r="K23" s="29" t="s">
        <v>112</v>
      </c>
    </row>
    <row r="24" spans="1:11" ht="18" customHeight="1">
      <c r="A24" s="83">
        <v>18</v>
      </c>
      <c r="B24" s="12">
        <v>2</v>
      </c>
      <c r="C24" s="13" t="s">
        <v>637</v>
      </c>
      <c r="D24" s="11" t="s">
        <v>638</v>
      </c>
      <c r="E24" s="14" t="s">
        <v>639</v>
      </c>
      <c r="F24" s="15" t="s">
        <v>80</v>
      </c>
      <c r="G24" s="15" t="s">
        <v>81</v>
      </c>
      <c r="H24" s="15"/>
      <c r="I24" s="158" t="s">
        <v>1053</v>
      </c>
      <c r="J24" s="12"/>
      <c r="K24" s="17" t="s">
        <v>640</v>
      </c>
    </row>
    <row r="25" spans="1:11" ht="18" customHeight="1">
      <c r="A25" s="83">
        <v>19</v>
      </c>
      <c r="B25" s="12">
        <v>105</v>
      </c>
      <c r="C25" s="13" t="s">
        <v>673</v>
      </c>
      <c r="D25" s="11" t="s">
        <v>676</v>
      </c>
      <c r="E25" s="14" t="s">
        <v>677</v>
      </c>
      <c r="F25" s="15" t="s">
        <v>41</v>
      </c>
      <c r="G25" s="15" t="s">
        <v>42</v>
      </c>
      <c r="H25" s="15"/>
      <c r="I25" s="158" t="s">
        <v>1058</v>
      </c>
      <c r="J25" s="12"/>
      <c r="K25" s="17" t="s">
        <v>524</v>
      </c>
    </row>
    <row r="26" spans="1:11" ht="18" customHeight="1">
      <c r="A26" s="83">
        <v>20</v>
      </c>
      <c r="B26" s="12">
        <v>70</v>
      </c>
      <c r="C26" s="13" t="s">
        <v>194</v>
      </c>
      <c r="D26" s="11" t="s">
        <v>655</v>
      </c>
      <c r="E26" s="14">
        <v>38470</v>
      </c>
      <c r="F26" s="15" t="s">
        <v>267</v>
      </c>
      <c r="G26" s="15" t="s">
        <v>268</v>
      </c>
      <c r="H26" s="15"/>
      <c r="I26" s="158" t="s">
        <v>1061</v>
      </c>
      <c r="J26" s="12"/>
      <c r="K26" s="17" t="s">
        <v>269</v>
      </c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3.140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" customWidth="1"/>
    <col min="9" max="9" width="21.140625" style="3" bestFit="1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spans="1:9" s="3" customFormat="1" ht="12" customHeight="1">
      <c r="A3" s="35"/>
      <c r="B3" s="35"/>
      <c r="C3" s="43"/>
      <c r="D3" s="44"/>
      <c r="E3" s="45"/>
      <c r="F3" s="45"/>
      <c r="G3" s="45"/>
      <c r="H3" s="42"/>
      <c r="I3" s="111"/>
    </row>
    <row r="4" spans="2:9" s="31" customFormat="1" ht="15.75">
      <c r="B4" s="1" t="s">
        <v>690</v>
      </c>
      <c r="C4" s="1"/>
      <c r="D4" s="44"/>
      <c r="E4" s="114"/>
      <c r="F4" s="114"/>
      <c r="G4" s="37"/>
      <c r="H4" s="4"/>
      <c r="I4" s="3"/>
    </row>
    <row r="5" spans="2:6" ht="16.5" thickBot="1">
      <c r="B5" s="1">
        <v>1</v>
      </c>
      <c r="C5" s="1" t="s">
        <v>1046</v>
      </c>
      <c r="D5" s="44"/>
      <c r="E5" s="114"/>
      <c r="F5" s="114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9" ht="18" customHeight="1">
      <c r="A7" s="83">
        <v>1</v>
      </c>
      <c r="B7" s="13"/>
      <c r="C7" s="11"/>
      <c r="D7" s="14"/>
      <c r="E7" s="15"/>
      <c r="F7" s="15"/>
      <c r="G7" s="15"/>
      <c r="H7" s="116"/>
      <c r="I7" s="17"/>
    </row>
    <row r="8" spans="1:9" ht="18" customHeight="1">
      <c r="A8" s="83">
        <v>2</v>
      </c>
      <c r="B8" s="13" t="s">
        <v>710</v>
      </c>
      <c r="C8" s="11" t="s">
        <v>711</v>
      </c>
      <c r="D8" s="14" t="s">
        <v>712</v>
      </c>
      <c r="E8" s="15" t="s">
        <v>53</v>
      </c>
      <c r="F8" s="15" t="s">
        <v>54</v>
      </c>
      <c r="G8" s="15" t="s">
        <v>357</v>
      </c>
      <c r="H8" s="116">
        <v>11.6</v>
      </c>
      <c r="I8" s="17" t="s">
        <v>361</v>
      </c>
    </row>
    <row r="9" spans="1:9" ht="18" customHeight="1">
      <c r="A9" s="83">
        <v>3</v>
      </c>
      <c r="B9" s="13" t="s">
        <v>702</v>
      </c>
      <c r="C9" s="11" t="s">
        <v>703</v>
      </c>
      <c r="D9" s="14">
        <v>38079</v>
      </c>
      <c r="E9" s="15" t="s">
        <v>187</v>
      </c>
      <c r="F9" s="15" t="s">
        <v>188</v>
      </c>
      <c r="G9" s="15"/>
      <c r="H9" s="116">
        <v>11.24</v>
      </c>
      <c r="I9" s="17" t="s">
        <v>704</v>
      </c>
    </row>
    <row r="10" spans="1:9" ht="18" customHeight="1">
      <c r="A10" s="83">
        <v>4</v>
      </c>
      <c r="B10" s="13" t="s">
        <v>307</v>
      </c>
      <c r="C10" s="11" t="s">
        <v>716</v>
      </c>
      <c r="D10" s="14" t="s">
        <v>717</v>
      </c>
      <c r="E10" s="15" t="s">
        <v>375</v>
      </c>
      <c r="F10" s="15" t="s">
        <v>376</v>
      </c>
      <c r="G10" s="15"/>
      <c r="H10" s="116">
        <v>10.63</v>
      </c>
      <c r="I10" s="17" t="s">
        <v>718</v>
      </c>
    </row>
    <row r="11" spans="1:9" ht="18" customHeight="1">
      <c r="A11" s="83">
        <v>5</v>
      </c>
      <c r="B11" s="13" t="s">
        <v>365</v>
      </c>
      <c r="C11" s="11" t="s">
        <v>699</v>
      </c>
      <c r="D11" s="14">
        <v>37855</v>
      </c>
      <c r="E11" s="15" t="s">
        <v>168</v>
      </c>
      <c r="F11" s="15" t="s">
        <v>169</v>
      </c>
      <c r="G11" s="15"/>
      <c r="H11" s="116">
        <v>10.74</v>
      </c>
      <c r="I11" s="17" t="s">
        <v>176</v>
      </c>
    </row>
    <row r="12" spans="1:9" ht="18" customHeight="1">
      <c r="A12" s="83">
        <v>6</v>
      </c>
      <c r="B12" s="13"/>
      <c r="C12" s="11"/>
      <c r="D12" s="14"/>
      <c r="E12" s="15"/>
      <c r="F12" s="15"/>
      <c r="G12" s="15"/>
      <c r="H12" s="116"/>
      <c r="I12" s="17"/>
    </row>
    <row r="13" spans="1:9" ht="18" customHeight="1">
      <c r="A13" s="141"/>
      <c r="B13" s="142"/>
      <c r="C13" s="143"/>
      <c r="D13" s="144"/>
      <c r="E13" s="145"/>
      <c r="F13" s="145"/>
      <c r="G13" s="145"/>
      <c r="H13" s="149"/>
      <c r="I13" s="147"/>
    </row>
    <row r="14" spans="2:6" ht="16.5" thickBot="1">
      <c r="B14" s="1">
        <v>2</v>
      </c>
      <c r="C14" s="1" t="s">
        <v>1046</v>
      </c>
      <c r="D14" s="44"/>
      <c r="E14" s="114"/>
      <c r="F14" s="114"/>
    </row>
    <row r="15" spans="1:9" s="76" customFormat="1" ht="18" customHeight="1" thickBot="1">
      <c r="A15" s="115" t="s">
        <v>10</v>
      </c>
      <c r="B15" s="78" t="s">
        <v>11</v>
      </c>
      <c r="C15" s="79" t="s">
        <v>12</v>
      </c>
      <c r="D15" s="80" t="s">
        <v>13</v>
      </c>
      <c r="E15" s="81" t="s">
        <v>14</v>
      </c>
      <c r="F15" s="81" t="s">
        <v>15</v>
      </c>
      <c r="G15" s="81" t="s">
        <v>16</v>
      </c>
      <c r="H15" s="80" t="s">
        <v>17</v>
      </c>
      <c r="I15" s="90" t="s">
        <v>20</v>
      </c>
    </row>
    <row r="16" spans="1:9" ht="18" customHeight="1">
      <c r="A16" s="83">
        <v>1</v>
      </c>
      <c r="B16" s="13"/>
      <c r="C16" s="11"/>
      <c r="D16" s="14"/>
      <c r="E16" s="15"/>
      <c r="F16" s="15"/>
      <c r="G16" s="15"/>
      <c r="H16" s="116"/>
      <c r="I16" s="17"/>
    </row>
    <row r="17" spans="1:9" ht="18" customHeight="1">
      <c r="A17" s="83">
        <v>2</v>
      </c>
      <c r="B17" s="13" t="s">
        <v>298</v>
      </c>
      <c r="C17" s="11" t="s">
        <v>691</v>
      </c>
      <c r="D17" s="14" t="s">
        <v>692</v>
      </c>
      <c r="E17" s="15" t="s">
        <v>116</v>
      </c>
      <c r="F17" s="15" t="s">
        <v>117</v>
      </c>
      <c r="G17" s="15"/>
      <c r="H17" s="116">
        <v>10.46</v>
      </c>
      <c r="I17" s="17" t="s">
        <v>118</v>
      </c>
    </row>
    <row r="18" spans="1:9" ht="18" customHeight="1">
      <c r="A18" s="83">
        <v>3</v>
      </c>
      <c r="B18" s="13" t="s">
        <v>138</v>
      </c>
      <c r="C18" s="11" t="s">
        <v>693</v>
      </c>
      <c r="D18" s="14" t="s">
        <v>694</v>
      </c>
      <c r="E18" s="15" t="s">
        <v>60</v>
      </c>
      <c r="F18" s="15" t="s">
        <v>61</v>
      </c>
      <c r="G18" s="15"/>
      <c r="H18" s="116">
        <v>14.28</v>
      </c>
      <c r="I18" s="17" t="s">
        <v>297</v>
      </c>
    </row>
    <row r="19" spans="1:9" ht="18" customHeight="1">
      <c r="A19" s="83">
        <v>4</v>
      </c>
      <c r="B19" s="13" t="s">
        <v>713</v>
      </c>
      <c r="C19" s="11" t="s">
        <v>714</v>
      </c>
      <c r="D19" s="14" t="s">
        <v>715</v>
      </c>
      <c r="E19" s="15" t="s">
        <v>53</v>
      </c>
      <c r="F19" s="15" t="s">
        <v>54</v>
      </c>
      <c r="G19" s="15"/>
      <c r="H19" s="116">
        <v>12.78</v>
      </c>
      <c r="I19" s="17" t="s">
        <v>98</v>
      </c>
    </row>
    <row r="20" spans="1:254" ht="18" customHeight="1">
      <c r="A20" s="83">
        <v>5</v>
      </c>
      <c r="B20" s="13" t="s">
        <v>307</v>
      </c>
      <c r="C20" s="11" t="s">
        <v>700</v>
      </c>
      <c r="D20" s="14">
        <v>37843</v>
      </c>
      <c r="E20" s="15" t="s">
        <v>187</v>
      </c>
      <c r="F20" s="15" t="s">
        <v>188</v>
      </c>
      <c r="G20" s="15"/>
      <c r="H20" s="116">
        <v>10.58</v>
      </c>
      <c r="I20" s="17" t="s">
        <v>701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9" ht="18" customHeight="1">
      <c r="A21" s="83">
        <v>6</v>
      </c>
      <c r="B21" s="13"/>
      <c r="C21" s="11"/>
      <c r="D21" s="14"/>
      <c r="E21" s="15"/>
      <c r="F21" s="15"/>
      <c r="G21" s="15"/>
      <c r="H21" s="116"/>
      <c r="I21" s="17"/>
    </row>
    <row r="22" spans="1:9" ht="18" customHeight="1">
      <c r="A22" s="141"/>
      <c r="B22" s="142"/>
      <c r="C22" s="143"/>
      <c r="D22" s="144"/>
      <c r="E22" s="145"/>
      <c r="F22" s="145"/>
      <c r="G22" s="145"/>
      <c r="H22" s="149"/>
      <c r="I22" s="147"/>
    </row>
    <row r="23" spans="2:6" ht="16.5" thickBot="1">
      <c r="B23" s="1">
        <v>3</v>
      </c>
      <c r="C23" s="1" t="s">
        <v>1046</v>
      </c>
      <c r="D23" s="44"/>
      <c r="E23" s="114"/>
      <c r="F23" s="114"/>
    </row>
    <row r="24" spans="1:9" s="76" customFormat="1" ht="18" customHeight="1" thickBot="1">
      <c r="A24" s="115" t="s">
        <v>10</v>
      </c>
      <c r="B24" s="78" t="s">
        <v>11</v>
      </c>
      <c r="C24" s="79" t="s">
        <v>12</v>
      </c>
      <c r="D24" s="80" t="s">
        <v>13</v>
      </c>
      <c r="E24" s="81" t="s">
        <v>14</v>
      </c>
      <c r="F24" s="81" t="s">
        <v>15</v>
      </c>
      <c r="G24" s="81" t="s">
        <v>16</v>
      </c>
      <c r="H24" s="80" t="s">
        <v>17</v>
      </c>
      <c r="I24" s="90" t="s">
        <v>20</v>
      </c>
    </row>
    <row r="25" spans="1:9" ht="18" customHeight="1">
      <c r="A25" s="83">
        <v>1</v>
      </c>
      <c r="B25" s="13"/>
      <c r="C25" s="11"/>
      <c r="D25" s="14"/>
      <c r="E25" s="15"/>
      <c r="F25" s="15"/>
      <c r="G25" s="15"/>
      <c r="H25" s="116"/>
      <c r="I25" s="17"/>
    </row>
    <row r="26" spans="1:254" ht="18" customHeight="1">
      <c r="A26" s="83">
        <v>2</v>
      </c>
      <c r="B26" s="13" t="s">
        <v>695</v>
      </c>
      <c r="C26" s="11" t="s">
        <v>322</v>
      </c>
      <c r="D26" s="14" t="s">
        <v>251</v>
      </c>
      <c r="E26" s="15" t="s">
        <v>60</v>
      </c>
      <c r="F26" s="15" t="s">
        <v>61</v>
      </c>
      <c r="G26" s="15"/>
      <c r="H26" s="116">
        <v>12.98</v>
      </c>
      <c r="I26" s="17" t="s">
        <v>297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8" customHeight="1">
      <c r="A27" s="83">
        <v>3</v>
      </c>
      <c r="B27" s="13" t="s">
        <v>27</v>
      </c>
      <c r="C27" s="11" t="s">
        <v>696</v>
      </c>
      <c r="D27" s="14">
        <v>37825</v>
      </c>
      <c r="E27" s="15" t="s">
        <v>142</v>
      </c>
      <c r="F27" s="15" t="s">
        <v>143</v>
      </c>
      <c r="G27" s="15"/>
      <c r="H27" s="116">
        <v>9.81</v>
      </c>
      <c r="I27" s="17" t="s">
        <v>181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8" customHeight="1">
      <c r="A28" s="83">
        <v>4</v>
      </c>
      <c r="B28" s="13" t="s">
        <v>106</v>
      </c>
      <c r="C28" s="11" t="s">
        <v>705</v>
      </c>
      <c r="D28" s="14">
        <v>37758</v>
      </c>
      <c r="E28" s="15" t="s">
        <v>347</v>
      </c>
      <c r="F28" s="15" t="s">
        <v>348</v>
      </c>
      <c r="G28" s="15" t="s">
        <v>706</v>
      </c>
      <c r="H28" s="116">
        <v>10.48</v>
      </c>
      <c r="I28" s="17" t="s">
        <v>707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8" customHeight="1">
      <c r="A29" s="83">
        <v>5</v>
      </c>
      <c r="B29" s="13" t="s">
        <v>697</v>
      </c>
      <c r="C29" s="11" t="s">
        <v>698</v>
      </c>
      <c r="D29" s="14">
        <v>37711</v>
      </c>
      <c r="E29" s="15" t="s">
        <v>168</v>
      </c>
      <c r="F29" s="15" t="s">
        <v>169</v>
      </c>
      <c r="G29" s="15"/>
      <c r="H29" s="116">
        <v>12.76</v>
      </c>
      <c r="I29" s="17" t="s">
        <v>176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9" ht="18" customHeight="1">
      <c r="A30" s="83">
        <v>6</v>
      </c>
      <c r="B30" s="13" t="s">
        <v>138</v>
      </c>
      <c r="C30" s="11" t="s">
        <v>708</v>
      </c>
      <c r="D30" s="14" t="s">
        <v>709</v>
      </c>
      <c r="E30" s="15" t="s">
        <v>53</v>
      </c>
      <c r="F30" s="15" t="s">
        <v>54</v>
      </c>
      <c r="G30" s="15" t="s">
        <v>357</v>
      </c>
      <c r="H30" s="116">
        <v>10.99</v>
      </c>
      <c r="I30" s="17" t="s">
        <v>361</v>
      </c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F1">
      <selection activeCell="K4" sqref="K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3.140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9" width="8.140625" style="4" customWidth="1"/>
    <col min="10" max="10" width="4.7109375" style="42" bestFit="1" customWidth="1"/>
    <col min="11" max="11" width="21.14062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690</v>
      </c>
      <c r="C4" s="1"/>
      <c r="D4" s="44"/>
      <c r="E4" s="114"/>
      <c r="F4" s="114"/>
      <c r="G4" s="37"/>
      <c r="H4" s="4"/>
      <c r="I4" s="4"/>
      <c r="J4" s="42"/>
      <c r="K4" s="3"/>
    </row>
    <row r="5" spans="2:6" ht="16.5" thickBot="1">
      <c r="B5" s="1"/>
      <c r="C5" s="1"/>
      <c r="D5" s="44"/>
      <c r="E5" s="114"/>
      <c r="F5" s="114"/>
    </row>
    <row r="6" spans="1:11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27</v>
      </c>
      <c r="C7" s="11" t="s">
        <v>696</v>
      </c>
      <c r="D7" s="14">
        <v>37825</v>
      </c>
      <c r="E7" s="15" t="s">
        <v>142</v>
      </c>
      <c r="F7" s="15" t="s">
        <v>143</v>
      </c>
      <c r="G7" s="15"/>
      <c r="H7" s="116">
        <v>9.81</v>
      </c>
      <c r="I7" s="117">
        <v>10.02</v>
      </c>
      <c r="J7" s="12" t="str">
        <f aca="true" t="shared" si="0" ref="J7:J19">IF(ISBLANK(H7),"",IF(H7&gt;13.34,"",IF(H7&lt;=9.24,"I A",IF(H7&lt;=9.84,"II A",IF(H7&lt;=10.84,"III A",IF(H7&lt;=11.94,"I JA",IF(H7&lt;=12.74,"II JA",IF(H7&lt;=13.34,"III JA"))))))))</f>
        <v>II A</v>
      </c>
      <c r="K7" s="17" t="s">
        <v>181</v>
      </c>
    </row>
    <row r="8" spans="1:11" ht="18" customHeight="1">
      <c r="A8" s="83">
        <v>2</v>
      </c>
      <c r="B8" s="13" t="s">
        <v>298</v>
      </c>
      <c r="C8" s="11" t="s">
        <v>691</v>
      </c>
      <c r="D8" s="14" t="s">
        <v>692</v>
      </c>
      <c r="E8" s="15" t="s">
        <v>116</v>
      </c>
      <c r="F8" s="15" t="s">
        <v>117</v>
      </c>
      <c r="G8" s="15"/>
      <c r="H8" s="116">
        <v>10.46</v>
      </c>
      <c r="I8" s="117">
        <v>10.53</v>
      </c>
      <c r="J8" s="12" t="str">
        <f t="shared" si="0"/>
        <v>III A</v>
      </c>
      <c r="K8" s="17" t="s">
        <v>118</v>
      </c>
    </row>
    <row r="9" spans="1:11" ht="18" customHeight="1">
      <c r="A9" s="83">
        <v>3</v>
      </c>
      <c r="B9" s="13" t="s">
        <v>307</v>
      </c>
      <c r="C9" s="11" t="s">
        <v>700</v>
      </c>
      <c r="D9" s="14">
        <v>37843</v>
      </c>
      <c r="E9" s="15" t="s">
        <v>187</v>
      </c>
      <c r="F9" s="15" t="s">
        <v>188</v>
      </c>
      <c r="G9" s="15"/>
      <c r="H9" s="116">
        <v>10.58</v>
      </c>
      <c r="I9" s="12">
        <v>10.64</v>
      </c>
      <c r="J9" s="12" t="str">
        <f t="shared" si="0"/>
        <v>III A</v>
      </c>
      <c r="K9" s="17" t="s">
        <v>701</v>
      </c>
    </row>
    <row r="10" spans="1:11" ht="18" customHeight="1">
      <c r="A10" s="83">
        <v>4</v>
      </c>
      <c r="B10" s="13" t="s">
        <v>106</v>
      </c>
      <c r="C10" s="11" t="s">
        <v>705</v>
      </c>
      <c r="D10" s="14">
        <v>37758</v>
      </c>
      <c r="E10" s="15" t="s">
        <v>347</v>
      </c>
      <c r="F10" s="15" t="s">
        <v>348</v>
      </c>
      <c r="G10" s="15" t="s">
        <v>706</v>
      </c>
      <c r="H10" s="116">
        <v>10.48</v>
      </c>
      <c r="I10" s="117">
        <v>10.65</v>
      </c>
      <c r="J10" s="12" t="str">
        <f t="shared" si="0"/>
        <v>III A</v>
      </c>
      <c r="K10" s="17" t="s">
        <v>707</v>
      </c>
    </row>
    <row r="11" spans="1:11" ht="18" customHeight="1">
      <c r="A11" s="83">
        <v>5</v>
      </c>
      <c r="B11" s="13" t="s">
        <v>365</v>
      </c>
      <c r="C11" s="11" t="s">
        <v>699</v>
      </c>
      <c r="D11" s="14">
        <v>37855</v>
      </c>
      <c r="E11" s="15" t="s">
        <v>168</v>
      </c>
      <c r="F11" s="15" t="s">
        <v>169</v>
      </c>
      <c r="G11" s="15"/>
      <c r="H11" s="116">
        <v>10.74</v>
      </c>
      <c r="I11" s="117">
        <v>10.95</v>
      </c>
      <c r="J11" s="12" t="str">
        <f t="shared" si="0"/>
        <v>III A</v>
      </c>
      <c r="K11" s="17" t="s">
        <v>176</v>
      </c>
    </row>
    <row r="12" spans="1:11" ht="18" customHeight="1">
      <c r="A12" s="83">
        <v>6</v>
      </c>
      <c r="B12" s="13" t="s">
        <v>307</v>
      </c>
      <c r="C12" s="11" t="s">
        <v>716</v>
      </c>
      <c r="D12" s="14" t="s">
        <v>717</v>
      </c>
      <c r="E12" s="15" t="s">
        <v>375</v>
      </c>
      <c r="F12" s="15" t="s">
        <v>376</v>
      </c>
      <c r="G12" s="15"/>
      <c r="H12" s="116">
        <v>10.63</v>
      </c>
      <c r="I12" s="117" t="s">
        <v>1045</v>
      </c>
      <c r="J12" s="12" t="str">
        <f t="shared" si="0"/>
        <v>III A</v>
      </c>
      <c r="K12" s="17" t="s">
        <v>718</v>
      </c>
    </row>
    <row r="13" spans="1:11" ht="18" customHeight="1">
      <c r="A13" s="83">
        <v>7</v>
      </c>
      <c r="B13" s="13" t="s">
        <v>138</v>
      </c>
      <c r="C13" s="11" t="s">
        <v>708</v>
      </c>
      <c r="D13" s="14" t="s">
        <v>709</v>
      </c>
      <c r="E13" s="15" t="s">
        <v>53</v>
      </c>
      <c r="F13" s="15" t="s">
        <v>54</v>
      </c>
      <c r="G13" s="15" t="s">
        <v>357</v>
      </c>
      <c r="H13" s="116">
        <v>10.99</v>
      </c>
      <c r="I13" s="117"/>
      <c r="J13" s="12" t="str">
        <f t="shared" si="0"/>
        <v>I JA</v>
      </c>
      <c r="K13" s="17" t="s">
        <v>361</v>
      </c>
    </row>
    <row r="14" spans="1:256" ht="18" customHeight="1">
      <c r="A14" s="83">
        <v>8</v>
      </c>
      <c r="B14" s="13" t="s">
        <v>702</v>
      </c>
      <c r="C14" s="11" t="s">
        <v>703</v>
      </c>
      <c r="D14" s="14">
        <v>38079</v>
      </c>
      <c r="E14" s="15" t="s">
        <v>187</v>
      </c>
      <c r="F14" s="15" t="s">
        <v>188</v>
      </c>
      <c r="G14" s="15"/>
      <c r="H14" s="116">
        <v>11.24</v>
      </c>
      <c r="I14" s="117"/>
      <c r="J14" s="12" t="str">
        <f t="shared" si="0"/>
        <v>I JA</v>
      </c>
      <c r="K14" s="17" t="s">
        <v>704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83">
        <v>9</v>
      </c>
      <c r="B15" s="13" t="s">
        <v>710</v>
      </c>
      <c r="C15" s="11" t="s">
        <v>711</v>
      </c>
      <c r="D15" s="14" t="s">
        <v>712</v>
      </c>
      <c r="E15" s="15" t="s">
        <v>53</v>
      </c>
      <c r="F15" s="15" t="s">
        <v>54</v>
      </c>
      <c r="G15" s="15" t="s">
        <v>357</v>
      </c>
      <c r="H15" s="116">
        <v>11.6</v>
      </c>
      <c r="I15" s="117"/>
      <c r="J15" s="12" t="str">
        <f t="shared" si="0"/>
        <v>I JA</v>
      </c>
      <c r="K15" s="17" t="s">
        <v>361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83">
        <v>10</v>
      </c>
      <c r="B16" s="13" t="s">
        <v>697</v>
      </c>
      <c r="C16" s="11" t="s">
        <v>698</v>
      </c>
      <c r="D16" s="14">
        <v>37711</v>
      </c>
      <c r="E16" s="15" t="s">
        <v>168</v>
      </c>
      <c r="F16" s="15" t="s">
        <v>169</v>
      </c>
      <c r="G16" s="15"/>
      <c r="H16" s="116">
        <v>12.76</v>
      </c>
      <c r="I16" s="116"/>
      <c r="J16" s="12" t="str">
        <f t="shared" si="0"/>
        <v>III JA</v>
      </c>
      <c r="K16" s="17" t="s">
        <v>176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83">
        <v>11</v>
      </c>
      <c r="B17" s="13" t="s">
        <v>713</v>
      </c>
      <c r="C17" s="11" t="s">
        <v>714</v>
      </c>
      <c r="D17" s="14" t="s">
        <v>715</v>
      </c>
      <c r="E17" s="15" t="s">
        <v>53</v>
      </c>
      <c r="F17" s="15" t="s">
        <v>54</v>
      </c>
      <c r="G17" s="15"/>
      <c r="H17" s="116">
        <v>12.78</v>
      </c>
      <c r="I17" s="117"/>
      <c r="J17" s="12" t="str">
        <f t="shared" si="0"/>
        <v>III JA</v>
      </c>
      <c r="K17" s="17" t="s">
        <v>98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83">
        <v>12</v>
      </c>
      <c r="B18" s="13" t="s">
        <v>695</v>
      </c>
      <c r="C18" s="11" t="s">
        <v>322</v>
      </c>
      <c r="D18" s="14" t="s">
        <v>251</v>
      </c>
      <c r="E18" s="15" t="s">
        <v>60</v>
      </c>
      <c r="F18" s="15" t="s">
        <v>61</v>
      </c>
      <c r="G18" s="15"/>
      <c r="H18" s="116">
        <v>12.98</v>
      </c>
      <c r="I18" s="116"/>
      <c r="J18" s="12" t="str">
        <f t="shared" si="0"/>
        <v>III JA</v>
      </c>
      <c r="K18" s="17" t="s">
        <v>297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1" ht="18" customHeight="1">
      <c r="A19" s="83">
        <v>13</v>
      </c>
      <c r="B19" s="13" t="s">
        <v>138</v>
      </c>
      <c r="C19" s="11" t="s">
        <v>693</v>
      </c>
      <c r="D19" s="14" t="s">
        <v>694</v>
      </c>
      <c r="E19" s="15" t="s">
        <v>60</v>
      </c>
      <c r="F19" s="15" t="s">
        <v>61</v>
      </c>
      <c r="G19" s="15"/>
      <c r="H19" s="116">
        <v>14.28</v>
      </c>
      <c r="I19" s="116"/>
      <c r="J19" s="12">
        <f t="shared" si="0"/>
      </c>
      <c r="K19" s="17" t="s">
        <v>297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24.7109375" style="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spans="1:9" s="3" customFormat="1" ht="12" customHeight="1">
      <c r="A3" s="35"/>
      <c r="B3" s="35"/>
      <c r="C3" s="43"/>
      <c r="D3" s="44"/>
      <c r="E3" s="45"/>
      <c r="F3" s="45"/>
      <c r="G3" s="45"/>
      <c r="H3" s="42"/>
      <c r="I3" s="111"/>
    </row>
    <row r="4" spans="2:9" s="31" customFormat="1" ht="15.75">
      <c r="B4" s="1" t="s">
        <v>9</v>
      </c>
      <c r="C4" s="1"/>
      <c r="D4" s="44"/>
      <c r="E4" s="114"/>
      <c r="F4" s="114"/>
      <c r="G4" s="37"/>
      <c r="H4" s="42"/>
      <c r="I4" s="3"/>
    </row>
    <row r="5" spans="2:6" ht="16.5" thickBot="1">
      <c r="B5" s="1">
        <v>1</v>
      </c>
      <c r="C5" s="1" t="s">
        <v>1046</v>
      </c>
      <c r="D5" s="44"/>
      <c r="E5" s="114"/>
      <c r="F5" s="114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9" ht="18" customHeight="1">
      <c r="A7" s="83">
        <v>1</v>
      </c>
      <c r="B7" s="13"/>
      <c r="C7" s="11"/>
      <c r="D7" s="14"/>
      <c r="E7" s="15"/>
      <c r="F7" s="15"/>
      <c r="G7" s="15"/>
      <c r="H7" s="116"/>
      <c r="I7" s="17"/>
    </row>
    <row r="8" spans="1:9" ht="18" customHeight="1">
      <c r="A8" s="83">
        <v>2</v>
      </c>
      <c r="B8" s="13" t="s">
        <v>21</v>
      </c>
      <c r="C8" s="11" t="s">
        <v>22</v>
      </c>
      <c r="D8" s="14" t="s">
        <v>23</v>
      </c>
      <c r="E8" s="15" t="s">
        <v>24</v>
      </c>
      <c r="F8" s="15" t="s">
        <v>25</v>
      </c>
      <c r="G8" s="15"/>
      <c r="H8" s="116">
        <v>9.59</v>
      </c>
      <c r="I8" s="17" t="s">
        <v>26</v>
      </c>
    </row>
    <row r="9" spans="1:9" ht="18" customHeight="1">
      <c r="A9" s="83">
        <v>3</v>
      </c>
      <c r="B9" s="13" t="s">
        <v>27</v>
      </c>
      <c r="C9" s="11" t="s">
        <v>28</v>
      </c>
      <c r="D9" s="14" t="s">
        <v>29</v>
      </c>
      <c r="E9" s="15" t="s">
        <v>30</v>
      </c>
      <c r="F9" s="15" t="s">
        <v>31</v>
      </c>
      <c r="G9" s="15"/>
      <c r="H9" s="116">
        <v>10.63</v>
      </c>
      <c r="I9" s="17" t="s">
        <v>32</v>
      </c>
    </row>
    <row r="10" spans="1:9" ht="18" customHeight="1">
      <c r="A10" s="83">
        <v>4</v>
      </c>
      <c r="B10" s="13" t="s">
        <v>177</v>
      </c>
      <c r="C10" s="11" t="s">
        <v>34</v>
      </c>
      <c r="D10" s="14">
        <v>38685</v>
      </c>
      <c r="E10" s="15" t="s">
        <v>35</v>
      </c>
      <c r="F10" s="15" t="s">
        <v>36</v>
      </c>
      <c r="G10" s="15"/>
      <c r="H10" s="116" t="s">
        <v>1100</v>
      </c>
      <c r="I10" s="17" t="s">
        <v>37</v>
      </c>
    </row>
    <row r="11" spans="1:9" ht="18" customHeight="1">
      <c r="A11" s="83">
        <v>5</v>
      </c>
      <c r="B11" s="25" t="s">
        <v>38</v>
      </c>
      <c r="C11" s="26" t="s">
        <v>39</v>
      </c>
      <c r="D11" s="27" t="s">
        <v>40</v>
      </c>
      <c r="E11" s="28" t="s">
        <v>41</v>
      </c>
      <c r="F11" s="28" t="s">
        <v>42</v>
      </c>
      <c r="G11" s="28"/>
      <c r="H11" s="116">
        <v>9.64</v>
      </c>
      <c r="I11" s="29" t="s">
        <v>43</v>
      </c>
    </row>
    <row r="12" spans="1:9" ht="18" customHeight="1">
      <c r="A12" s="83">
        <v>6</v>
      </c>
      <c r="B12" s="13" t="s">
        <v>44</v>
      </c>
      <c r="C12" s="11" t="s">
        <v>45</v>
      </c>
      <c r="D12" s="14" t="s">
        <v>46</v>
      </c>
      <c r="E12" s="15" t="s">
        <v>47</v>
      </c>
      <c r="F12" s="15" t="s">
        <v>48</v>
      </c>
      <c r="G12" s="15"/>
      <c r="H12" s="116">
        <v>10.08</v>
      </c>
      <c r="I12" s="17" t="s">
        <v>49</v>
      </c>
    </row>
    <row r="13" spans="2:6" ht="16.5" thickBot="1">
      <c r="B13" s="1">
        <v>2</v>
      </c>
      <c r="C13" s="1" t="s">
        <v>1046</v>
      </c>
      <c r="D13" s="44"/>
      <c r="E13" s="114"/>
      <c r="F13" s="114"/>
    </row>
    <row r="14" spans="1:9" s="76" customFormat="1" ht="18" customHeight="1" thickBot="1">
      <c r="A14" s="115" t="s">
        <v>10</v>
      </c>
      <c r="B14" s="78" t="s">
        <v>11</v>
      </c>
      <c r="C14" s="79" t="s">
        <v>12</v>
      </c>
      <c r="D14" s="80" t="s">
        <v>13</v>
      </c>
      <c r="E14" s="81" t="s">
        <v>14</v>
      </c>
      <c r="F14" s="81" t="s">
        <v>15</v>
      </c>
      <c r="G14" s="81" t="s">
        <v>16</v>
      </c>
      <c r="H14" s="80" t="s">
        <v>17</v>
      </c>
      <c r="I14" s="90" t="s">
        <v>20</v>
      </c>
    </row>
    <row r="15" spans="1:9" ht="18" customHeight="1">
      <c r="A15" s="83">
        <v>1</v>
      </c>
      <c r="B15" s="13"/>
      <c r="C15" s="11"/>
      <c r="D15" s="14"/>
      <c r="E15" s="15"/>
      <c r="F15" s="15"/>
      <c r="G15" s="15"/>
      <c r="H15" s="116"/>
      <c r="I15" s="17"/>
    </row>
    <row r="16" spans="1:9" ht="18" customHeight="1">
      <c r="A16" s="83">
        <v>2</v>
      </c>
      <c r="B16" s="25" t="s">
        <v>50</v>
      </c>
      <c r="C16" s="26" t="s">
        <v>51</v>
      </c>
      <c r="D16" s="27" t="s">
        <v>52</v>
      </c>
      <c r="E16" s="28" t="s">
        <v>53</v>
      </c>
      <c r="F16" s="28" t="s">
        <v>54</v>
      </c>
      <c r="G16" s="28" t="s">
        <v>55</v>
      </c>
      <c r="H16" s="116">
        <v>10.24</v>
      </c>
      <c r="I16" s="29" t="s">
        <v>56</v>
      </c>
    </row>
    <row r="17" spans="1:9" ht="18" customHeight="1">
      <c r="A17" s="83">
        <v>3</v>
      </c>
      <c r="B17" s="13" t="s">
        <v>57</v>
      </c>
      <c r="C17" s="11" t="s">
        <v>58</v>
      </c>
      <c r="D17" s="14" t="s">
        <v>59</v>
      </c>
      <c r="E17" s="15" t="s">
        <v>60</v>
      </c>
      <c r="F17" s="15" t="s">
        <v>61</v>
      </c>
      <c r="G17" s="15"/>
      <c r="H17" s="116">
        <v>9.16</v>
      </c>
      <c r="I17" s="17" t="s">
        <v>62</v>
      </c>
    </row>
    <row r="18" spans="1:9" ht="18" customHeight="1">
      <c r="A18" s="83">
        <v>4</v>
      </c>
      <c r="B18" s="25" t="s">
        <v>63</v>
      </c>
      <c r="C18" s="26" t="s">
        <v>64</v>
      </c>
      <c r="D18" s="27" t="s">
        <v>65</v>
      </c>
      <c r="E18" s="28" t="s">
        <v>66</v>
      </c>
      <c r="F18" s="28" t="s">
        <v>67</v>
      </c>
      <c r="G18" s="28"/>
      <c r="H18" s="116">
        <v>8.96</v>
      </c>
      <c r="I18" s="29" t="s">
        <v>68</v>
      </c>
    </row>
    <row r="19" spans="1:9" ht="18" customHeight="1">
      <c r="A19" s="83">
        <v>5</v>
      </c>
      <c r="B19" s="13" t="s">
        <v>69</v>
      </c>
      <c r="C19" s="11" t="s">
        <v>70</v>
      </c>
      <c r="D19" s="14" t="s">
        <v>71</v>
      </c>
      <c r="E19" s="15" t="s">
        <v>72</v>
      </c>
      <c r="F19" s="15" t="s">
        <v>73</v>
      </c>
      <c r="G19" s="15"/>
      <c r="H19" s="116">
        <v>10.56</v>
      </c>
      <c r="I19" s="17" t="s">
        <v>74</v>
      </c>
    </row>
    <row r="20" spans="1:9" ht="18" customHeight="1">
      <c r="A20" s="83">
        <v>6</v>
      </c>
      <c r="B20" s="13" t="s">
        <v>21</v>
      </c>
      <c r="C20" s="11" t="s">
        <v>75</v>
      </c>
      <c r="D20" s="14">
        <v>38704</v>
      </c>
      <c r="E20" s="15" t="s">
        <v>35</v>
      </c>
      <c r="F20" s="15" t="s">
        <v>36</v>
      </c>
      <c r="G20" s="15"/>
      <c r="H20" s="116">
        <v>10.2</v>
      </c>
      <c r="I20" s="17" t="s">
        <v>76</v>
      </c>
    </row>
    <row r="21" spans="2:6" ht="16.5" thickBot="1">
      <c r="B21" s="1">
        <v>3</v>
      </c>
      <c r="C21" s="1" t="s">
        <v>1046</v>
      </c>
      <c r="D21" s="44"/>
      <c r="E21" s="114"/>
      <c r="F21" s="114"/>
    </row>
    <row r="22" spans="1:9" s="76" customFormat="1" ht="18" customHeight="1" thickBot="1">
      <c r="A22" s="115" t="s">
        <v>10</v>
      </c>
      <c r="B22" s="78" t="s">
        <v>11</v>
      </c>
      <c r="C22" s="79" t="s">
        <v>12</v>
      </c>
      <c r="D22" s="80" t="s">
        <v>13</v>
      </c>
      <c r="E22" s="81" t="s">
        <v>14</v>
      </c>
      <c r="F22" s="81" t="s">
        <v>15</v>
      </c>
      <c r="G22" s="81" t="s">
        <v>16</v>
      </c>
      <c r="H22" s="80" t="s">
        <v>17</v>
      </c>
      <c r="I22" s="90" t="s">
        <v>20</v>
      </c>
    </row>
    <row r="23" spans="1:9" ht="18" customHeight="1">
      <c r="A23" s="83">
        <v>1</v>
      </c>
      <c r="B23" s="13"/>
      <c r="C23" s="11"/>
      <c r="D23" s="14"/>
      <c r="E23" s="15"/>
      <c r="F23" s="15"/>
      <c r="G23" s="15"/>
      <c r="H23" s="116"/>
      <c r="I23" s="17"/>
    </row>
    <row r="24" spans="1:9" ht="18" customHeight="1">
      <c r="A24" s="83">
        <v>2</v>
      </c>
      <c r="B24" s="13" t="s">
        <v>77</v>
      </c>
      <c r="C24" s="11" t="s">
        <v>78</v>
      </c>
      <c r="D24" s="14" t="s">
        <v>79</v>
      </c>
      <c r="E24" s="15" t="s">
        <v>80</v>
      </c>
      <c r="F24" s="15" t="s">
        <v>81</v>
      </c>
      <c r="G24" s="15"/>
      <c r="H24" s="116">
        <v>9.61</v>
      </c>
      <c r="I24" s="17" t="s">
        <v>82</v>
      </c>
    </row>
    <row r="25" spans="1:9" ht="18" customHeight="1">
      <c r="A25" s="83">
        <v>3</v>
      </c>
      <c r="B25" s="13" t="s">
        <v>21</v>
      </c>
      <c r="C25" s="11" t="s">
        <v>83</v>
      </c>
      <c r="D25" s="14" t="s">
        <v>84</v>
      </c>
      <c r="E25" s="15" t="s">
        <v>72</v>
      </c>
      <c r="F25" s="15" t="s">
        <v>73</v>
      </c>
      <c r="G25" s="15"/>
      <c r="H25" s="116">
        <v>10.91</v>
      </c>
      <c r="I25" s="17" t="s">
        <v>74</v>
      </c>
    </row>
    <row r="26" spans="1:9" ht="18" customHeight="1">
      <c r="A26" s="83">
        <v>4</v>
      </c>
      <c r="B26" s="25" t="s">
        <v>85</v>
      </c>
      <c r="C26" s="26" t="s">
        <v>86</v>
      </c>
      <c r="D26" s="27" t="s">
        <v>87</v>
      </c>
      <c r="E26" s="28" t="s">
        <v>53</v>
      </c>
      <c r="F26" s="28" t="s">
        <v>54</v>
      </c>
      <c r="G26" s="28"/>
      <c r="H26" s="116">
        <v>9.47</v>
      </c>
      <c r="I26" s="29" t="s">
        <v>88</v>
      </c>
    </row>
    <row r="27" spans="1:9" ht="18" customHeight="1">
      <c r="A27" s="83">
        <v>5</v>
      </c>
      <c r="B27" s="25" t="s">
        <v>89</v>
      </c>
      <c r="C27" s="26" t="s">
        <v>90</v>
      </c>
      <c r="D27" s="27" t="s">
        <v>91</v>
      </c>
      <c r="E27" s="28" t="s">
        <v>92</v>
      </c>
      <c r="F27" s="28" t="s">
        <v>93</v>
      </c>
      <c r="G27" s="28"/>
      <c r="H27" s="116">
        <v>9.66</v>
      </c>
      <c r="I27" s="29" t="s">
        <v>94</v>
      </c>
    </row>
    <row r="28" spans="1:9" ht="18" customHeight="1">
      <c r="A28" s="83">
        <v>6</v>
      </c>
      <c r="B28" s="25" t="s">
        <v>95</v>
      </c>
      <c r="C28" s="26" t="s">
        <v>96</v>
      </c>
      <c r="D28" s="27" t="s">
        <v>97</v>
      </c>
      <c r="E28" s="28" t="s">
        <v>53</v>
      </c>
      <c r="F28" s="28" t="s">
        <v>54</v>
      </c>
      <c r="G28" s="28"/>
      <c r="H28" s="116">
        <v>9.59</v>
      </c>
      <c r="I28" s="29" t="s">
        <v>98</v>
      </c>
    </row>
    <row r="29" spans="2:6" ht="16.5" thickBot="1">
      <c r="B29" s="1">
        <v>4</v>
      </c>
      <c r="C29" s="1" t="s">
        <v>1046</v>
      </c>
      <c r="D29" s="44"/>
      <c r="E29" s="114"/>
      <c r="F29" s="114"/>
    </row>
    <row r="30" spans="1:9" s="76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80" t="s">
        <v>17</v>
      </c>
      <c r="I30" s="90" t="s">
        <v>20</v>
      </c>
    </row>
    <row r="31" spans="1:9" ht="18" customHeight="1">
      <c r="A31" s="83">
        <v>1</v>
      </c>
      <c r="B31" s="13"/>
      <c r="C31" s="11"/>
      <c r="D31" s="14"/>
      <c r="E31" s="15"/>
      <c r="F31" s="15"/>
      <c r="G31" s="15"/>
      <c r="H31" s="116"/>
      <c r="I31" s="17"/>
    </row>
    <row r="32" spans="1:9" ht="18" customHeight="1">
      <c r="A32" s="83">
        <v>2</v>
      </c>
      <c r="B32" s="13" t="s">
        <v>95</v>
      </c>
      <c r="C32" s="11" t="s">
        <v>99</v>
      </c>
      <c r="D32" s="14" t="s">
        <v>100</v>
      </c>
      <c r="E32" s="15" t="s">
        <v>60</v>
      </c>
      <c r="F32" s="15" t="s">
        <v>61</v>
      </c>
      <c r="G32" s="15"/>
      <c r="H32" s="116">
        <v>9.09</v>
      </c>
      <c r="I32" s="17" t="s">
        <v>101</v>
      </c>
    </row>
    <row r="33" spans="1:9" ht="18" customHeight="1">
      <c r="A33" s="83">
        <v>3</v>
      </c>
      <c r="B33" s="13" t="s">
        <v>95</v>
      </c>
      <c r="C33" s="11" t="s">
        <v>102</v>
      </c>
      <c r="D33" s="14" t="s">
        <v>103</v>
      </c>
      <c r="E33" s="15" t="s">
        <v>104</v>
      </c>
      <c r="F33" s="15" t="s">
        <v>31</v>
      </c>
      <c r="G33" s="15"/>
      <c r="H33" s="116">
        <v>9</v>
      </c>
      <c r="I33" s="17" t="s">
        <v>105</v>
      </c>
    </row>
    <row r="34" spans="1:9" ht="18" customHeight="1">
      <c r="A34" s="83">
        <v>4</v>
      </c>
      <c r="B34" s="25" t="s">
        <v>106</v>
      </c>
      <c r="C34" s="26" t="s">
        <v>107</v>
      </c>
      <c r="D34" s="27" t="s">
        <v>108</v>
      </c>
      <c r="E34" s="28" t="s">
        <v>109</v>
      </c>
      <c r="F34" s="28" t="s">
        <v>110</v>
      </c>
      <c r="G34" s="28" t="s">
        <v>111</v>
      </c>
      <c r="H34" s="116">
        <v>8.5</v>
      </c>
      <c r="I34" s="29" t="s">
        <v>112</v>
      </c>
    </row>
    <row r="35" spans="1:9" ht="18" customHeight="1">
      <c r="A35" s="83">
        <v>5</v>
      </c>
      <c r="B35" s="13" t="s">
        <v>113</v>
      </c>
      <c r="C35" s="11" t="s">
        <v>114</v>
      </c>
      <c r="D35" s="14" t="s">
        <v>115</v>
      </c>
      <c r="E35" s="15" t="s">
        <v>116</v>
      </c>
      <c r="F35" s="15" t="s">
        <v>117</v>
      </c>
      <c r="G35" s="15"/>
      <c r="H35" s="116">
        <v>9.21</v>
      </c>
      <c r="I35" s="17" t="s">
        <v>118</v>
      </c>
    </row>
    <row r="36" spans="1:9" ht="18" customHeight="1">
      <c r="A36" s="83">
        <v>6</v>
      </c>
      <c r="B36" s="25" t="s">
        <v>119</v>
      </c>
      <c r="C36" s="26" t="s">
        <v>120</v>
      </c>
      <c r="D36" s="27" t="s">
        <v>121</v>
      </c>
      <c r="E36" s="28" t="s">
        <v>122</v>
      </c>
      <c r="F36" s="28" t="s">
        <v>123</v>
      </c>
      <c r="G36" s="28"/>
      <c r="H36" s="116">
        <v>9.85</v>
      </c>
      <c r="I36" s="29" t="s">
        <v>124</v>
      </c>
    </row>
    <row r="37" spans="1:9" ht="18" customHeight="1">
      <c r="A37" s="141"/>
      <c r="B37" s="150"/>
      <c r="C37" s="151"/>
      <c r="D37" s="152"/>
      <c r="E37" s="153"/>
      <c r="F37" s="153"/>
      <c r="G37" s="153"/>
      <c r="H37" s="149"/>
      <c r="I37" s="154"/>
    </row>
    <row r="38" spans="1:8" s="1" customFormat="1" ht="15.75">
      <c r="A38" s="1" t="s">
        <v>0</v>
      </c>
      <c r="C38" s="6"/>
      <c r="D38" s="7"/>
      <c r="E38" s="7"/>
      <c r="F38" s="7"/>
      <c r="G38" s="8"/>
      <c r="H38" s="9"/>
    </row>
    <row r="39" spans="1:9" s="1" customFormat="1" ht="15.75">
      <c r="A39" s="1" t="s">
        <v>8</v>
      </c>
      <c r="C39" s="6"/>
      <c r="D39" s="7"/>
      <c r="E39" s="7"/>
      <c r="F39" s="8"/>
      <c r="G39" s="8"/>
      <c r="H39" s="9"/>
      <c r="I39" s="16"/>
    </row>
    <row r="40" spans="1:9" s="3" customFormat="1" ht="12" customHeight="1">
      <c r="A40" s="35"/>
      <c r="B40" s="35"/>
      <c r="C40" s="43"/>
      <c r="D40" s="44"/>
      <c r="E40" s="45"/>
      <c r="F40" s="45"/>
      <c r="G40" s="45"/>
      <c r="H40" s="42"/>
      <c r="I40" s="111"/>
    </row>
    <row r="41" spans="2:9" s="31" customFormat="1" ht="15.75">
      <c r="B41" s="1" t="s">
        <v>9</v>
      </c>
      <c r="C41" s="1"/>
      <c r="D41" s="44"/>
      <c r="E41" s="114"/>
      <c r="F41" s="114"/>
      <c r="G41" s="37"/>
      <c r="H41" s="42"/>
      <c r="I41" s="3"/>
    </row>
    <row r="42" spans="2:6" ht="16.5" thickBot="1">
      <c r="B42" s="1">
        <v>5</v>
      </c>
      <c r="C42" s="1" t="s">
        <v>1046</v>
      </c>
      <c r="D42" s="44"/>
      <c r="E42" s="114"/>
      <c r="F42" s="114"/>
    </row>
    <row r="43" spans="1:9" s="76" customFormat="1" ht="18" customHeight="1" thickBot="1">
      <c r="A43" s="115" t="s">
        <v>10</v>
      </c>
      <c r="B43" s="78" t="s">
        <v>11</v>
      </c>
      <c r="C43" s="79" t="s">
        <v>12</v>
      </c>
      <c r="D43" s="80" t="s">
        <v>13</v>
      </c>
      <c r="E43" s="81" t="s">
        <v>14</v>
      </c>
      <c r="F43" s="81" t="s">
        <v>15</v>
      </c>
      <c r="G43" s="81" t="s">
        <v>16</v>
      </c>
      <c r="H43" s="80" t="s">
        <v>17</v>
      </c>
      <c r="I43" s="90" t="s">
        <v>20</v>
      </c>
    </row>
    <row r="44" spans="1:254" ht="18" customHeight="1">
      <c r="A44" s="83">
        <v>1</v>
      </c>
      <c r="B44" s="13" t="s">
        <v>166</v>
      </c>
      <c r="C44" s="11" t="s">
        <v>167</v>
      </c>
      <c r="D44" s="14">
        <v>38071</v>
      </c>
      <c r="E44" s="15" t="s">
        <v>168</v>
      </c>
      <c r="F44" s="15" t="s">
        <v>169</v>
      </c>
      <c r="G44" s="15"/>
      <c r="H44" s="116">
        <v>10.35</v>
      </c>
      <c r="I44" s="17" t="s">
        <v>170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9" ht="18" customHeight="1">
      <c r="A45" s="83">
        <v>2</v>
      </c>
      <c r="B45" s="13" t="s">
        <v>138</v>
      </c>
      <c r="C45" s="11" t="s">
        <v>139</v>
      </c>
      <c r="D45" s="14">
        <v>38558</v>
      </c>
      <c r="E45" s="15" t="s">
        <v>35</v>
      </c>
      <c r="F45" s="15" t="s">
        <v>36</v>
      </c>
      <c r="G45" s="15"/>
      <c r="H45" s="116">
        <v>9.97</v>
      </c>
      <c r="I45" s="17" t="s">
        <v>140</v>
      </c>
    </row>
    <row r="46" spans="1:9" ht="18" customHeight="1">
      <c r="A46" s="83">
        <v>3</v>
      </c>
      <c r="B46" s="25" t="s">
        <v>21</v>
      </c>
      <c r="C46" s="26" t="s">
        <v>128</v>
      </c>
      <c r="D46" s="27" t="s">
        <v>129</v>
      </c>
      <c r="E46" s="28" t="s">
        <v>130</v>
      </c>
      <c r="F46" s="28" t="s">
        <v>131</v>
      </c>
      <c r="G46" s="28" t="s">
        <v>132</v>
      </c>
      <c r="H46" s="116">
        <v>9.19</v>
      </c>
      <c r="I46" s="29" t="s">
        <v>133</v>
      </c>
    </row>
    <row r="47" spans="1:9" ht="16.5" customHeight="1">
      <c r="A47" s="83">
        <v>4</v>
      </c>
      <c r="B47" s="25" t="s">
        <v>134</v>
      </c>
      <c r="C47" s="26" t="s">
        <v>135</v>
      </c>
      <c r="D47" s="27" t="s">
        <v>136</v>
      </c>
      <c r="E47" s="28" t="s">
        <v>92</v>
      </c>
      <c r="F47" s="28" t="s">
        <v>93</v>
      </c>
      <c r="G47" s="28"/>
      <c r="H47" s="116">
        <v>8.73</v>
      </c>
      <c r="I47" s="29" t="s">
        <v>137</v>
      </c>
    </row>
    <row r="48" spans="1:9" ht="18" customHeight="1">
      <c r="A48" s="83">
        <v>5</v>
      </c>
      <c r="B48" s="13" t="s">
        <v>125</v>
      </c>
      <c r="C48" s="11" t="s">
        <v>126</v>
      </c>
      <c r="D48" s="14" t="s">
        <v>127</v>
      </c>
      <c r="E48" s="15" t="s">
        <v>24</v>
      </c>
      <c r="F48" s="15" t="s">
        <v>25</v>
      </c>
      <c r="G48" s="15"/>
      <c r="H48" s="116">
        <v>8.45</v>
      </c>
      <c r="I48" s="17" t="s">
        <v>26</v>
      </c>
    </row>
    <row r="49" spans="1:9" ht="18" customHeight="1">
      <c r="A49" s="83">
        <v>6</v>
      </c>
      <c r="B49" s="13" t="s">
        <v>27</v>
      </c>
      <c r="C49" s="11" t="s">
        <v>145</v>
      </c>
      <c r="D49" s="14">
        <v>38326</v>
      </c>
      <c r="E49" s="15" t="s">
        <v>35</v>
      </c>
      <c r="F49" s="15" t="s">
        <v>36</v>
      </c>
      <c r="G49" s="15"/>
      <c r="H49" s="116">
        <v>10.2</v>
      </c>
      <c r="I49" s="17" t="s">
        <v>146</v>
      </c>
    </row>
    <row r="50" spans="1:9" ht="18" customHeight="1">
      <c r="A50" s="141"/>
      <c r="B50" s="142"/>
      <c r="C50" s="143"/>
      <c r="D50" s="144"/>
      <c r="E50" s="145"/>
      <c r="F50" s="145"/>
      <c r="G50" s="145"/>
      <c r="H50" s="149"/>
      <c r="I50" s="147"/>
    </row>
    <row r="51" spans="2:6" ht="16.5" thickBot="1">
      <c r="B51" s="1">
        <v>6</v>
      </c>
      <c r="C51" s="1" t="s">
        <v>1046</v>
      </c>
      <c r="D51" s="44"/>
      <c r="E51" s="114"/>
      <c r="F51" s="114"/>
    </row>
    <row r="52" spans="1:9" s="76" customFormat="1" ht="18" customHeight="1" thickBot="1">
      <c r="A52" s="115" t="s">
        <v>10</v>
      </c>
      <c r="B52" s="78" t="s">
        <v>11</v>
      </c>
      <c r="C52" s="79" t="s">
        <v>12</v>
      </c>
      <c r="D52" s="80" t="s">
        <v>13</v>
      </c>
      <c r="E52" s="81" t="s">
        <v>14</v>
      </c>
      <c r="F52" s="81" t="s">
        <v>15</v>
      </c>
      <c r="G52" s="81" t="s">
        <v>16</v>
      </c>
      <c r="H52" s="80" t="s">
        <v>17</v>
      </c>
      <c r="I52" s="90" t="s">
        <v>20</v>
      </c>
    </row>
    <row r="53" spans="1:9" ht="18" customHeight="1">
      <c r="A53" s="83">
        <v>1</v>
      </c>
      <c r="B53" s="13" t="s">
        <v>147</v>
      </c>
      <c r="C53" s="11" t="s">
        <v>148</v>
      </c>
      <c r="D53" s="14">
        <v>38297</v>
      </c>
      <c r="E53" s="15" t="s">
        <v>142</v>
      </c>
      <c r="F53" s="15" t="s">
        <v>143</v>
      </c>
      <c r="G53" s="15"/>
      <c r="H53" s="116">
        <v>8.73</v>
      </c>
      <c r="I53" s="17" t="s">
        <v>144</v>
      </c>
    </row>
    <row r="54" spans="1:9" ht="18" customHeight="1">
      <c r="A54" s="83">
        <v>2</v>
      </c>
      <c r="B54" s="13" t="s">
        <v>149</v>
      </c>
      <c r="C54" s="11" t="s">
        <v>150</v>
      </c>
      <c r="D54" s="14">
        <v>38274</v>
      </c>
      <c r="E54" s="15" t="s">
        <v>151</v>
      </c>
      <c r="F54" s="15" t="s">
        <v>152</v>
      </c>
      <c r="G54" s="15"/>
      <c r="H54" s="116">
        <v>9.19</v>
      </c>
      <c r="I54" s="17" t="s">
        <v>153</v>
      </c>
    </row>
    <row r="55" spans="1:9" ht="18" customHeight="1">
      <c r="A55" s="83">
        <v>3</v>
      </c>
      <c r="B55" s="13" t="s">
        <v>154</v>
      </c>
      <c r="C55" s="11" t="s">
        <v>155</v>
      </c>
      <c r="D55" s="14">
        <v>38203</v>
      </c>
      <c r="E55" s="15" t="s">
        <v>35</v>
      </c>
      <c r="F55" s="15" t="s">
        <v>36</v>
      </c>
      <c r="G55" s="15"/>
      <c r="H55" s="116">
        <v>9.7</v>
      </c>
      <c r="I55" s="17" t="s">
        <v>156</v>
      </c>
    </row>
    <row r="56" spans="1:254" ht="18" customHeight="1">
      <c r="A56" s="83">
        <v>4</v>
      </c>
      <c r="B56" s="13" t="s">
        <v>157</v>
      </c>
      <c r="C56" s="11" t="s">
        <v>158</v>
      </c>
      <c r="D56" s="14">
        <v>38202</v>
      </c>
      <c r="E56" s="15" t="s">
        <v>159</v>
      </c>
      <c r="F56" s="15" t="s">
        <v>160</v>
      </c>
      <c r="G56" s="15"/>
      <c r="H56" s="116">
        <v>11.07</v>
      </c>
      <c r="I56" s="17" t="s">
        <v>161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8" customHeight="1">
      <c r="A57" s="83">
        <v>5</v>
      </c>
      <c r="B57" s="13" t="s">
        <v>162</v>
      </c>
      <c r="C57" s="11" t="s">
        <v>163</v>
      </c>
      <c r="D57" s="14">
        <v>38119</v>
      </c>
      <c r="E57" s="15" t="s">
        <v>35</v>
      </c>
      <c r="F57" s="15" t="s">
        <v>36</v>
      </c>
      <c r="G57" s="15"/>
      <c r="H57" s="116">
        <v>10.49</v>
      </c>
      <c r="I57" s="17" t="s">
        <v>156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8" customHeight="1">
      <c r="A58" s="83">
        <v>6</v>
      </c>
      <c r="B58" s="25" t="s">
        <v>27</v>
      </c>
      <c r="C58" s="26" t="s">
        <v>164</v>
      </c>
      <c r="D58" s="27">
        <v>38096</v>
      </c>
      <c r="E58" s="28" t="s">
        <v>66</v>
      </c>
      <c r="F58" s="28" t="s">
        <v>67</v>
      </c>
      <c r="G58" s="28"/>
      <c r="H58" s="116">
        <v>9.9</v>
      </c>
      <c r="I58" s="29" t="s">
        <v>165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60" spans="2:6" ht="16.5" thickBot="1">
      <c r="B60" s="1">
        <v>7</v>
      </c>
      <c r="C60" s="1" t="s">
        <v>1046</v>
      </c>
      <c r="D60" s="44"/>
      <c r="E60" s="114"/>
      <c r="F60" s="114"/>
    </row>
    <row r="61" spans="1:9" s="76" customFormat="1" ht="18" customHeight="1" thickBot="1">
      <c r="A61" s="115" t="s">
        <v>10</v>
      </c>
      <c r="B61" s="78" t="s">
        <v>11</v>
      </c>
      <c r="C61" s="79" t="s">
        <v>12</v>
      </c>
      <c r="D61" s="80" t="s">
        <v>13</v>
      </c>
      <c r="E61" s="81" t="s">
        <v>14</v>
      </c>
      <c r="F61" s="81" t="s">
        <v>15</v>
      </c>
      <c r="G61" s="81" t="s">
        <v>16</v>
      </c>
      <c r="H61" s="80" t="s">
        <v>17</v>
      </c>
      <c r="I61" s="90" t="s">
        <v>20</v>
      </c>
    </row>
    <row r="62" spans="1:254" ht="18" customHeight="1">
      <c r="A62" s="83">
        <v>1</v>
      </c>
      <c r="B62" s="13" t="s">
        <v>172</v>
      </c>
      <c r="C62" s="11" t="s">
        <v>173</v>
      </c>
      <c r="D62" s="14">
        <v>38044</v>
      </c>
      <c r="E62" s="15" t="s">
        <v>159</v>
      </c>
      <c r="F62" s="15" t="s">
        <v>160</v>
      </c>
      <c r="G62" s="15"/>
      <c r="H62" s="116">
        <v>10.01</v>
      </c>
      <c r="I62" s="17" t="s">
        <v>161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8" customHeight="1">
      <c r="A63" s="83">
        <v>2</v>
      </c>
      <c r="B63" s="13" t="s">
        <v>174</v>
      </c>
      <c r="C63" s="11" t="s">
        <v>175</v>
      </c>
      <c r="D63" s="14">
        <v>38000</v>
      </c>
      <c r="E63" s="15" t="s">
        <v>168</v>
      </c>
      <c r="F63" s="15" t="s">
        <v>169</v>
      </c>
      <c r="G63" s="15"/>
      <c r="H63" s="116">
        <v>9.33</v>
      </c>
      <c r="I63" s="17" t="s">
        <v>176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8" customHeight="1">
      <c r="A64" s="83">
        <v>3</v>
      </c>
      <c r="B64" s="13" t="s">
        <v>177</v>
      </c>
      <c r="C64" s="11" t="s">
        <v>178</v>
      </c>
      <c r="D64" s="14">
        <v>37921</v>
      </c>
      <c r="E64" s="15" t="s">
        <v>151</v>
      </c>
      <c r="F64" s="15" t="s">
        <v>152</v>
      </c>
      <c r="G64" s="15"/>
      <c r="H64" s="116">
        <v>9.89</v>
      </c>
      <c r="I64" s="17" t="s">
        <v>153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8" customHeight="1">
      <c r="A65" s="83">
        <v>4</v>
      </c>
      <c r="B65" s="13" t="s">
        <v>179</v>
      </c>
      <c r="C65" s="11" t="s">
        <v>180</v>
      </c>
      <c r="D65" s="14">
        <v>37848</v>
      </c>
      <c r="E65" s="15" t="s">
        <v>142</v>
      </c>
      <c r="F65" s="15" t="s">
        <v>143</v>
      </c>
      <c r="G65" s="15"/>
      <c r="H65" s="116">
        <v>9.33</v>
      </c>
      <c r="I65" s="17" t="s">
        <v>181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8" customHeight="1">
      <c r="A66" s="83">
        <v>5</v>
      </c>
      <c r="B66" s="25" t="s">
        <v>166</v>
      </c>
      <c r="C66" s="26" t="s">
        <v>182</v>
      </c>
      <c r="D66" s="27">
        <v>37735</v>
      </c>
      <c r="E66" s="28" t="s">
        <v>183</v>
      </c>
      <c r="F66" s="28" t="s">
        <v>184</v>
      </c>
      <c r="G66" s="28"/>
      <c r="H66" s="116" t="s">
        <v>1045</v>
      </c>
      <c r="I66" s="29" t="s">
        <v>185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8" customHeight="1">
      <c r="A67" s="83">
        <v>6</v>
      </c>
      <c r="B67" s="13" t="s">
        <v>106</v>
      </c>
      <c r="C67" s="11" t="s">
        <v>186</v>
      </c>
      <c r="D67" s="14">
        <v>37659</v>
      </c>
      <c r="E67" s="15" t="s">
        <v>187</v>
      </c>
      <c r="F67" s="15" t="s">
        <v>188</v>
      </c>
      <c r="G67" s="15"/>
      <c r="H67" s="116">
        <v>8.65</v>
      </c>
      <c r="I67" s="17" t="s">
        <v>189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sheetProtection/>
  <printOptions horizontalCentered="1"/>
  <pageMargins left="0.39305555555555555" right="0.39305555555555555" top="0.15694444444444444" bottom="0.39305555555555555" header="0.15694444444444444" footer="0.39305555555555555"/>
  <pageSetup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H1">
      <selection activeCell="O4" sqref="O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" customWidth="1"/>
    <col min="9" max="9" width="7.57421875" style="42" customWidth="1"/>
    <col min="10" max="10" width="4.7109375" style="42" bestFit="1" customWidth="1"/>
    <col min="11" max="11" width="21.7109375" style="3" bestFit="1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719</v>
      </c>
      <c r="C4" s="1"/>
      <c r="D4" s="44"/>
      <c r="E4" s="114"/>
      <c r="F4" s="114"/>
      <c r="G4" s="37"/>
      <c r="H4" s="4"/>
      <c r="I4" s="42"/>
      <c r="J4" s="42"/>
      <c r="K4" s="3"/>
    </row>
    <row r="5" spans="2:6" ht="15.75">
      <c r="B5" s="1"/>
      <c r="C5" s="1"/>
      <c r="D5" s="44"/>
      <c r="E5" s="114"/>
      <c r="F5" s="114"/>
    </row>
    <row r="6" spans="1:11" s="76" customFormat="1" ht="18" customHeigh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730</v>
      </c>
      <c r="C7" s="11" t="s">
        <v>731</v>
      </c>
      <c r="D7" s="14" t="s">
        <v>732</v>
      </c>
      <c r="E7" s="15" t="s">
        <v>347</v>
      </c>
      <c r="F7" s="15" t="s">
        <v>348</v>
      </c>
      <c r="G7" s="15" t="s">
        <v>733</v>
      </c>
      <c r="H7" s="117">
        <v>10.14</v>
      </c>
      <c r="I7" s="116">
        <v>9.98</v>
      </c>
      <c r="J7" s="12" t="s">
        <v>1073</v>
      </c>
      <c r="K7" s="17" t="s">
        <v>734</v>
      </c>
    </row>
    <row r="8" spans="1:11" ht="18" customHeight="1">
      <c r="A8" s="83">
        <v>2</v>
      </c>
      <c r="B8" s="13" t="s">
        <v>1074</v>
      </c>
      <c r="C8" s="11" t="s">
        <v>726</v>
      </c>
      <c r="D8" s="14">
        <v>38284</v>
      </c>
      <c r="E8" s="15" t="s">
        <v>187</v>
      </c>
      <c r="F8" s="15" t="s">
        <v>188</v>
      </c>
      <c r="G8" s="15"/>
      <c r="H8" s="116">
        <v>10.19</v>
      </c>
      <c r="I8" s="117">
        <v>10.62</v>
      </c>
      <c r="J8" s="12" t="str">
        <f>IF(ISBLANK(H8),"",IF(H8&gt;11.44,"",IF(H8&lt;=0,"I A",IF(H8&lt;=0,"II A",IF(H8&lt;=0,"III A",IF(H8&lt;=10.04,"I JA",IF(H8&lt;=10.84,"II JA",IF(H8&lt;=11.44,"III JA"))))))))</f>
        <v>II JA</v>
      </c>
      <c r="K8" s="17" t="s">
        <v>317</v>
      </c>
    </row>
    <row r="9" spans="1:11" ht="18" customHeight="1">
      <c r="A9" s="83">
        <v>3</v>
      </c>
      <c r="B9" s="13" t="s">
        <v>194</v>
      </c>
      <c r="C9" s="11" t="s">
        <v>722</v>
      </c>
      <c r="D9" s="14" t="s">
        <v>723</v>
      </c>
      <c r="E9" s="15" t="s">
        <v>116</v>
      </c>
      <c r="F9" s="15" t="s">
        <v>117</v>
      </c>
      <c r="G9" s="15"/>
      <c r="H9" s="10">
        <v>11.02</v>
      </c>
      <c r="I9" s="12">
        <v>11.26</v>
      </c>
      <c r="J9" s="12" t="str">
        <f>IF(ISBLANK(H9),"",IF(H9&gt;11.44,"",IF(H9&lt;=0,"I A",IF(H9&lt;=0,"II A",IF(H9&lt;=0,"III A",IF(H9&lt;=10.04,"I JA",IF(H9&lt;=10.84,"II JA",IF(H9&lt;=11.44,"III JA"))))))))</f>
        <v>III JA</v>
      </c>
      <c r="K9" s="17" t="s">
        <v>248</v>
      </c>
    </row>
    <row r="10" spans="1:11" ht="18" customHeight="1">
      <c r="A10" s="83">
        <v>4</v>
      </c>
      <c r="B10" s="13" t="s">
        <v>549</v>
      </c>
      <c r="C10" s="11" t="s">
        <v>720</v>
      </c>
      <c r="D10" s="14" t="s">
        <v>721</v>
      </c>
      <c r="E10" s="15" t="s">
        <v>116</v>
      </c>
      <c r="F10" s="15" t="s">
        <v>117</v>
      </c>
      <c r="G10" s="15"/>
      <c r="H10" s="116">
        <v>11.86</v>
      </c>
      <c r="I10" s="117">
        <v>12.05</v>
      </c>
      <c r="J10" s="12">
        <f>IF(ISBLANK(H10),"",IF(H10&gt;11.44,"",IF(H10&lt;=0,"I A",IF(H10&lt;=0,"II A",IF(H10&lt;=0,"III A",IF(H10&lt;=10.04,"I JA",IF(H10&lt;=10.84,"II JA",IF(H10&lt;=11.44,"III JA"))))))))</f>
      </c>
      <c r="K10" s="17" t="s">
        <v>542</v>
      </c>
    </row>
    <row r="11" spans="1:11" ht="18" customHeight="1">
      <c r="A11" s="83">
        <v>5</v>
      </c>
      <c r="B11" s="13" t="s">
        <v>727</v>
      </c>
      <c r="C11" s="11" t="s">
        <v>728</v>
      </c>
      <c r="D11" s="14" t="s">
        <v>729</v>
      </c>
      <c r="E11" s="15" t="s">
        <v>335</v>
      </c>
      <c r="F11" s="15" t="s">
        <v>336</v>
      </c>
      <c r="G11" s="15"/>
      <c r="H11" s="10">
        <v>11.94</v>
      </c>
      <c r="I11" s="117">
        <v>12.4</v>
      </c>
      <c r="J11" s="12">
        <f>IF(ISBLANK(H11),"",IF(H11&gt;11.44,"",IF(H11&lt;=0,"I A",IF(H11&lt;=0,"II A",IF(H11&lt;=0,"III A",IF(H11&lt;=10.04,"I JA",IF(H11&lt;=10.84,"II JA",IF(H11&lt;=11.44,"III JA"))))))))</f>
      </c>
      <c r="K11" s="17" t="s">
        <v>337</v>
      </c>
    </row>
    <row r="12" spans="1:11" ht="18" customHeight="1">
      <c r="A12" s="83">
        <v>6</v>
      </c>
      <c r="B12" s="13" t="s">
        <v>724</v>
      </c>
      <c r="C12" s="11" t="s">
        <v>725</v>
      </c>
      <c r="D12" s="14">
        <v>38247</v>
      </c>
      <c r="E12" s="15" t="s">
        <v>142</v>
      </c>
      <c r="F12" s="15" t="s">
        <v>143</v>
      </c>
      <c r="G12" s="15"/>
      <c r="H12" s="10">
        <v>12.81</v>
      </c>
      <c r="I12" s="12" t="s">
        <v>1045</v>
      </c>
      <c r="J12" s="12">
        <f>IF(ISBLANK(H12),"",IF(H12&gt;11.44,"",IF(H12&lt;=0,"I A",IF(H12&lt;=0,"II A",IF(H12&lt;=0,"III A",IF(H12&lt;=10.04,"I JA",IF(H12&lt;=10.84,"II JA",IF(H12&lt;=11.44,"III JA"))))))))</f>
      </c>
      <c r="K12" s="17" t="s">
        <v>315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D1">
      <selection activeCell="J4" sqref="J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7.57421875" style="37" bestFit="1" customWidth="1"/>
    <col min="8" max="8" width="14.7109375" style="37" bestFit="1" customWidth="1"/>
    <col min="9" max="9" width="9.140625" style="4" customWidth="1"/>
    <col min="10" max="10" width="7.00390625" style="4" bestFit="1" customWidth="1"/>
    <col min="11" max="11" width="15.0039062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735</v>
      </c>
      <c r="D4" s="1"/>
      <c r="E4" s="6"/>
      <c r="F4" s="6"/>
      <c r="G4" s="6"/>
      <c r="H4" s="48"/>
      <c r="I4" s="94"/>
      <c r="J4" s="94"/>
    </row>
    <row r="5" spans="3:10" s="31" customFormat="1" ht="15.75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1" ht="18" customHeight="1">
      <c r="A7" s="83">
        <v>1</v>
      </c>
      <c r="B7" s="12">
        <v>30</v>
      </c>
      <c r="C7" s="13" t="s">
        <v>147</v>
      </c>
      <c r="D7" s="11" t="s">
        <v>743</v>
      </c>
      <c r="E7" s="14">
        <v>37675</v>
      </c>
      <c r="F7" s="15" t="s">
        <v>168</v>
      </c>
      <c r="G7" s="15" t="s">
        <v>169</v>
      </c>
      <c r="H7" s="15"/>
      <c r="I7" s="156">
        <v>0.003444212962962963</v>
      </c>
      <c r="J7" s="112" t="str">
        <f aca="true" t="shared" si="0" ref="J7:J14">IF(ISBLANK(I7),"",IF(I7&lt;=0,"KSM",IF(I7&lt;=0.003125,"I A",IF(I7&lt;=0.00335648148148148,"II A",IF(I7&lt;=0.00364583333333333,"III A",IF(I7&lt;=0.00399305555555556,"I JA",IF(I7&lt;=0.00425925925925926,"II JA",IF(I7&lt;=0.00445601851851852,"III JA"))))))))</f>
        <v>III A</v>
      </c>
      <c r="K7" s="17" t="s">
        <v>744</v>
      </c>
    </row>
    <row r="8" spans="1:11" ht="18" customHeight="1">
      <c r="A8" s="83">
        <v>2</v>
      </c>
      <c r="B8" s="12">
        <v>84</v>
      </c>
      <c r="C8" s="13" t="s">
        <v>756</v>
      </c>
      <c r="D8" s="11" t="s">
        <v>757</v>
      </c>
      <c r="E8" s="14" t="s">
        <v>758</v>
      </c>
      <c r="F8" s="15" t="s">
        <v>130</v>
      </c>
      <c r="G8" s="15" t="s">
        <v>131</v>
      </c>
      <c r="H8" s="15" t="s">
        <v>759</v>
      </c>
      <c r="I8" s="156">
        <v>0.0034443287037037034</v>
      </c>
      <c r="J8" s="12" t="str">
        <f t="shared" si="0"/>
        <v>III A</v>
      </c>
      <c r="K8" s="17" t="s">
        <v>760</v>
      </c>
    </row>
    <row r="9" spans="1:11" ht="18" customHeight="1">
      <c r="A9" s="83">
        <v>3</v>
      </c>
      <c r="B9" s="12">
        <v>41</v>
      </c>
      <c r="C9" s="13" t="s">
        <v>747</v>
      </c>
      <c r="D9" s="11" t="s">
        <v>748</v>
      </c>
      <c r="E9" s="14" t="s">
        <v>749</v>
      </c>
      <c r="F9" s="15" t="s">
        <v>187</v>
      </c>
      <c r="G9" s="15" t="s">
        <v>188</v>
      </c>
      <c r="H9" s="15"/>
      <c r="I9" s="156">
        <v>0.004064467592592593</v>
      </c>
      <c r="J9" s="12" t="str">
        <f t="shared" si="0"/>
        <v>II JA</v>
      </c>
      <c r="K9" s="17" t="s">
        <v>272</v>
      </c>
    </row>
    <row r="10" spans="1:11" ht="18" customHeight="1">
      <c r="A10" s="83">
        <v>4</v>
      </c>
      <c r="B10" s="12">
        <v>26</v>
      </c>
      <c r="C10" s="13" t="s">
        <v>308</v>
      </c>
      <c r="D10" s="11" t="s">
        <v>742</v>
      </c>
      <c r="E10" s="14">
        <v>37626</v>
      </c>
      <c r="F10" s="15" t="s">
        <v>142</v>
      </c>
      <c r="G10" s="15" t="s">
        <v>143</v>
      </c>
      <c r="H10" s="15"/>
      <c r="I10" s="156">
        <v>0.004322800925925926</v>
      </c>
      <c r="J10" s="12" t="str">
        <f t="shared" si="0"/>
        <v>III JA</v>
      </c>
      <c r="K10" s="17" t="s">
        <v>315</v>
      </c>
    </row>
    <row r="11" spans="1:11" ht="18" customHeight="1">
      <c r="A11" s="83">
        <v>5</v>
      </c>
      <c r="B11" s="12">
        <v>33</v>
      </c>
      <c r="C11" s="13" t="s">
        <v>494</v>
      </c>
      <c r="D11" s="11" t="s">
        <v>745</v>
      </c>
      <c r="E11" s="14">
        <v>38783</v>
      </c>
      <c r="F11" s="15" t="s">
        <v>168</v>
      </c>
      <c r="G11" s="15" t="s">
        <v>169</v>
      </c>
      <c r="H11" s="15"/>
      <c r="I11" s="156">
        <v>0.004367245370370371</v>
      </c>
      <c r="J11" s="12" t="str">
        <f t="shared" si="0"/>
        <v>III JA</v>
      </c>
      <c r="K11" s="17" t="s">
        <v>744</v>
      </c>
    </row>
    <row r="12" spans="1:11" ht="18" customHeight="1">
      <c r="A12" s="83">
        <v>6</v>
      </c>
      <c r="B12" s="12">
        <v>60</v>
      </c>
      <c r="C12" s="13" t="s">
        <v>316</v>
      </c>
      <c r="D12" s="11" t="s">
        <v>752</v>
      </c>
      <c r="E12" s="14" t="s">
        <v>753</v>
      </c>
      <c r="F12" s="15" t="s">
        <v>610</v>
      </c>
      <c r="G12" s="15" t="s">
        <v>611</v>
      </c>
      <c r="H12" s="15" t="s">
        <v>612</v>
      </c>
      <c r="I12" s="156">
        <v>0.004392939814814815</v>
      </c>
      <c r="J12" s="12" t="str">
        <f t="shared" si="0"/>
        <v>III JA</v>
      </c>
      <c r="K12" s="17" t="s">
        <v>613</v>
      </c>
    </row>
    <row r="13" spans="1:11" ht="18" customHeight="1">
      <c r="A13" s="83">
        <v>7</v>
      </c>
      <c r="B13" s="12">
        <v>35</v>
      </c>
      <c r="C13" s="13" t="s">
        <v>311</v>
      </c>
      <c r="D13" s="11" t="s">
        <v>746</v>
      </c>
      <c r="E13" s="14">
        <v>38314</v>
      </c>
      <c r="F13" s="15" t="s">
        <v>168</v>
      </c>
      <c r="G13" s="15" t="s">
        <v>169</v>
      </c>
      <c r="H13" s="15"/>
      <c r="I13" s="156">
        <v>0.004423726851851852</v>
      </c>
      <c r="J13" s="12" t="str">
        <f t="shared" si="0"/>
        <v>III JA</v>
      </c>
      <c r="K13" s="17" t="s">
        <v>744</v>
      </c>
    </row>
    <row r="14" spans="1:11" ht="18" customHeight="1">
      <c r="A14" s="83">
        <v>8</v>
      </c>
      <c r="B14" s="12">
        <v>5</v>
      </c>
      <c r="C14" s="13" t="s">
        <v>316</v>
      </c>
      <c r="D14" s="11" t="s">
        <v>736</v>
      </c>
      <c r="E14" s="14" t="s">
        <v>737</v>
      </c>
      <c r="F14" s="15" t="s">
        <v>738</v>
      </c>
      <c r="G14" s="15" t="s">
        <v>739</v>
      </c>
      <c r="H14" s="15" t="s">
        <v>740</v>
      </c>
      <c r="I14" s="156">
        <v>0.00444525462962963</v>
      </c>
      <c r="J14" s="12" t="str">
        <f t="shared" si="0"/>
        <v>III JA</v>
      </c>
      <c r="K14" s="17" t="s">
        <v>741</v>
      </c>
    </row>
    <row r="15" spans="1:11" ht="18" customHeight="1">
      <c r="A15" s="83">
        <v>9</v>
      </c>
      <c r="B15" s="12">
        <v>42</v>
      </c>
      <c r="C15" s="13" t="s">
        <v>750</v>
      </c>
      <c r="D15" s="11" t="s">
        <v>751</v>
      </c>
      <c r="E15" s="14">
        <v>39063</v>
      </c>
      <c r="F15" s="15" t="s">
        <v>187</v>
      </c>
      <c r="G15" s="15" t="s">
        <v>188</v>
      </c>
      <c r="H15" s="15"/>
      <c r="I15" s="156">
        <v>0.004479166666666667</v>
      </c>
      <c r="J15" s="12"/>
      <c r="K15" s="17" t="s">
        <v>272</v>
      </c>
    </row>
    <row r="16" spans="1:256" ht="18" customHeight="1">
      <c r="A16" s="83">
        <v>10</v>
      </c>
      <c r="B16" s="12">
        <v>85</v>
      </c>
      <c r="C16" s="13" t="s">
        <v>747</v>
      </c>
      <c r="D16" s="11" t="s">
        <v>761</v>
      </c>
      <c r="E16" s="14" t="s">
        <v>762</v>
      </c>
      <c r="F16" s="15" t="s">
        <v>130</v>
      </c>
      <c r="G16" s="15" t="s">
        <v>131</v>
      </c>
      <c r="H16" s="15" t="s">
        <v>759</v>
      </c>
      <c r="I16" s="156">
        <v>0.004550462962962964</v>
      </c>
      <c r="J16" s="12"/>
      <c r="K16" s="17" t="s">
        <v>760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83">
        <v>11</v>
      </c>
      <c r="B17" s="12">
        <v>87</v>
      </c>
      <c r="C17" s="13" t="s">
        <v>506</v>
      </c>
      <c r="D17" s="11" t="s">
        <v>764</v>
      </c>
      <c r="E17" s="14" t="s">
        <v>765</v>
      </c>
      <c r="F17" s="15" t="s">
        <v>130</v>
      </c>
      <c r="G17" s="15" t="s">
        <v>131</v>
      </c>
      <c r="H17" s="15" t="s">
        <v>759</v>
      </c>
      <c r="I17" s="156">
        <v>0.004805324074074074</v>
      </c>
      <c r="J17" s="12"/>
      <c r="K17" s="17" t="s">
        <v>760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83">
        <v>12</v>
      </c>
      <c r="B18" s="12">
        <v>61</v>
      </c>
      <c r="C18" s="13" t="s">
        <v>754</v>
      </c>
      <c r="D18" s="11" t="s">
        <v>755</v>
      </c>
      <c r="E18" s="14" t="s">
        <v>572</v>
      </c>
      <c r="F18" s="15" t="s">
        <v>610</v>
      </c>
      <c r="G18" s="15" t="s">
        <v>611</v>
      </c>
      <c r="H18" s="15" t="s">
        <v>612</v>
      </c>
      <c r="I18" s="156">
        <v>0.004960532407407407</v>
      </c>
      <c r="J18" s="12"/>
      <c r="K18" s="17" t="s">
        <v>613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/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2" width="5.7109375" style="35" customWidth="1"/>
    <col min="3" max="3" width="11.140625" style="35" customWidth="1"/>
    <col min="4" max="4" width="15.421875" style="35" bestFit="1" customWidth="1"/>
    <col min="5" max="5" width="10.7109375" style="36" customWidth="1"/>
    <col min="6" max="6" width="15.00390625" style="37" customWidth="1"/>
    <col min="7" max="7" width="17.57421875" style="37" bestFit="1" customWidth="1"/>
    <col min="8" max="8" width="14.7109375" style="37" bestFit="1" customWidth="1"/>
    <col min="9" max="9" width="9.140625" style="4" customWidth="1"/>
    <col min="10" max="10" width="6.421875" style="4" bestFit="1" customWidth="1"/>
    <col min="11" max="11" width="13.851562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35"/>
      <c r="D3" s="43"/>
      <c r="E3" s="44"/>
      <c r="F3" s="45"/>
      <c r="G3" s="45"/>
      <c r="H3" s="45"/>
      <c r="I3" s="42"/>
      <c r="J3" s="42"/>
      <c r="K3" s="111"/>
    </row>
    <row r="4" spans="3:10" s="31" customFormat="1" ht="15.75">
      <c r="C4" s="1" t="s">
        <v>766</v>
      </c>
      <c r="D4" s="1"/>
      <c r="E4" s="6"/>
      <c r="F4" s="6"/>
      <c r="G4" s="6"/>
      <c r="H4" s="48"/>
      <c r="I4" s="94"/>
      <c r="J4" s="94"/>
    </row>
    <row r="5" spans="3:10" s="31" customFormat="1" ht="15.75">
      <c r="C5" s="1"/>
      <c r="D5" s="1"/>
      <c r="E5" s="6"/>
      <c r="F5" s="6"/>
      <c r="G5" s="6"/>
      <c r="H5" s="48"/>
      <c r="I5" s="94"/>
      <c r="J5" s="94"/>
    </row>
    <row r="6" spans="1:11" s="76" customFormat="1" ht="18" customHeight="1" thickBot="1">
      <c r="A6" s="52" t="s">
        <v>1052</v>
      </c>
      <c r="B6" s="110" t="s">
        <v>469</v>
      </c>
      <c r="C6" s="78" t="s">
        <v>11</v>
      </c>
      <c r="D6" s="79" t="s">
        <v>12</v>
      </c>
      <c r="E6" s="80" t="s">
        <v>13</v>
      </c>
      <c r="F6" s="81" t="s">
        <v>14</v>
      </c>
      <c r="G6" s="81" t="s">
        <v>15</v>
      </c>
      <c r="H6" s="81" t="s">
        <v>16</v>
      </c>
      <c r="I6" s="80" t="s">
        <v>286</v>
      </c>
      <c r="J6" s="93" t="s">
        <v>19</v>
      </c>
      <c r="K6" s="90" t="s">
        <v>20</v>
      </c>
    </row>
    <row r="7" spans="1:13" ht="18" customHeight="1">
      <c r="A7" s="83">
        <v>1</v>
      </c>
      <c r="B7" s="12">
        <v>31</v>
      </c>
      <c r="C7" s="13" t="s">
        <v>642</v>
      </c>
      <c r="D7" s="11" t="s">
        <v>769</v>
      </c>
      <c r="E7" s="14">
        <v>37969</v>
      </c>
      <c r="F7" s="15" t="s">
        <v>168</v>
      </c>
      <c r="G7" s="15" t="s">
        <v>169</v>
      </c>
      <c r="H7" s="15"/>
      <c r="I7" s="157">
        <v>0.007346643518518519</v>
      </c>
      <c r="J7" s="12" t="str">
        <f aca="true" t="shared" si="0" ref="J7:J14">IF(ISBLANK(I7),"",IF(I7&lt;=0,"KSM",IF(I7&lt;=0.00590277777777778,"I A",IF(I7&lt;=0.00636574074074074,"II A",IF(I7&lt;=0.00694444444444444,"III A",IF(I7&lt;=0.00752314814814815,"I JA",IF(I7&lt;=0.00821759259259259,"II JA",IF(I7&lt;=0.00868055555555556,"III JA"))))))))</f>
        <v>I JA</v>
      </c>
      <c r="K7" s="17" t="s">
        <v>744</v>
      </c>
      <c r="M7" s="113"/>
    </row>
    <row r="8" spans="1:13" ht="18" customHeight="1">
      <c r="A8" s="83">
        <v>2</v>
      </c>
      <c r="B8" s="12">
        <v>88</v>
      </c>
      <c r="C8" s="13" t="s">
        <v>213</v>
      </c>
      <c r="D8" s="11" t="s">
        <v>775</v>
      </c>
      <c r="E8" s="14" t="s">
        <v>776</v>
      </c>
      <c r="F8" s="15" t="s">
        <v>130</v>
      </c>
      <c r="G8" s="15" t="s">
        <v>131</v>
      </c>
      <c r="H8" s="15" t="s">
        <v>759</v>
      </c>
      <c r="I8" s="157">
        <v>0.007593402777777778</v>
      </c>
      <c r="J8" s="12" t="str">
        <f t="shared" si="0"/>
        <v>II JA</v>
      </c>
      <c r="K8" s="17" t="s">
        <v>760</v>
      </c>
      <c r="M8" s="113"/>
    </row>
    <row r="9" spans="1:11" ht="18" customHeight="1">
      <c r="A9" s="83">
        <v>3</v>
      </c>
      <c r="B9" s="12">
        <v>89</v>
      </c>
      <c r="C9" s="13" t="s">
        <v>194</v>
      </c>
      <c r="D9" s="11" t="s">
        <v>777</v>
      </c>
      <c r="E9" s="14" t="s">
        <v>778</v>
      </c>
      <c r="F9" s="15" t="s">
        <v>130</v>
      </c>
      <c r="G9" s="15" t="s">
        <v>131</v>
      </c>
      <c r="H9" s="15" t="s">
        <v>759</v>
      </c>
      <c r="I9" s="157">
        <v>0.007676851851851851</v>
      </c>
      <c r="J9" s="12" t="str">
        <f t="shared" si="0"/>
        <v>II JA</v>
      </c>
      <c r="K9" s="17" t="s">
        <v>760</v>
      </c>
    </row>
    <row r="10" spans="1:11" ht="18" customHeight="1">
      <c r="A10" s="83">
        <v>4</v>
      </c>
      <c r="B10" s="12">
        <v>90</v>
      </c>
      <c r="C10" s="13" t="s">
        <v>779</v>
      </c>
      <c r="D10" s="11" t="s">
        <v>780</v>
      </c>
      <c r="E10" s="14" t="s">
        <v>781</v>
      </c>
      <c r="F10" s="15" t="s">
        <v>130</v>
      </c>
      <c r="G10" s="15" t="s">
        <v>131</v>
      </c>
      <c r="H10" s="15" t="s">
        <v>759</v>
      </c>
      <c r="I10" s="157">
        <v>0.00771423611111111</v>
      </c>
      <c r="J10" s="12" t="str">
        <f t="shared" si="0"/>
        <v>II JA</v>
      </c>
      <c r="K10" s="17" t="s">
        <v>760</v>
      </c>
    </row>
    <row r="11" spans="1:11" ht="18" customHeight="1">
      <c r="A11" s="83">
        <v>5</v>
      </c>
      <c r="B11" s="12">
        <v>91</v>
      </c>
      <c r="C11" s="13" t="s">
        <v>782</v>
      </c>
      <c r="D11" s="11" t="s">
        <v>780</v>
      </c>
      <c r="E11" s="14" t="s">
        <v>783</v>
      </c>
      <c r="F11" s="15" t="s">
        <v>130</v>
      </c>
      <c r="G11" s="15" t="s">
        <v>131</v>
      </c>
      <c r="H11" s="15" t="s">
        <v>759</v>
      </c>
      <c r="I11" s="157">
        <v>0.007768634259259259</v>
      </c>
      <c r="J11" s="12" t="str">
        <f t="shared" si="0"/>
        <v>II JA</v>
      </c>
      <c r="K11" s="17" t="s">
        <v>760</v>
      </c>
    </row>
    <row r="12" spans="1:11" ht="18" customHeight="1">
      <c r="A12" s="83">
        <v>6</v>
      </c>
      <c r="B12" s="12">
        <v>66</v>
      </c>
      <c r="C12" s="13" t="s">
        <v>773</v>
      </c>
      <c r="D12" s="11" t="s">
        <v>771</v>
      </c>
      <c r="E12" s="14" t="s">
        <v>774</v>
      </c>
      <c r="F12" s="15" t="s">
        <v>610</v>
      </c>
      <c r="G12" s="15" t="s">
        <v>611</v>
      </c>
      <c r="H12" s="15" t="s">
        <v>612</v>
      </c>
      <c r="I12" s="157">
        <v>0.00813113425925926</v>
      </c>
      <c r="J12" s="12" t="str">
        <f t="shared" si="0"/>
        <v>II JA</v>
      </c>
      <c r="K12" s="17" t="s">
        <v>613</v>
      </c>
    </row>
    <row r="13" spans="1:13" ht="18" customHeight="1">
      <c r="A13" s="83">
        <v>7</v>
      </c>
      <c r="B13" s="12">
        <v>8</v>
      </c>
      <c r="C13" s="13" t="s">
        <v>684</v>
      </c>
      <c r="D13" s="11" t="s">
        <v>767</v>
      </c>
      <c r="E13" s="14" t="s">
        <v>768</v>
      </c>
      <c r="F13" s="15" t="s">
        <v>738</v>
      </c>
      <c r="G13" s="15" t="s">
        <v>739</v>
      </c>
      <c r="H13" s="15" t="s">
        <v>740</v>
      </c>
      <c r="I13" s="157">
        <v>0.008409837962962963</v>
      </c>
      <c r="J13" s="12" t="str">
        <f t="shared" si="0"/>
        <v>III JA</v>
      </c>
      <c r="K13" s="17" t="s">
        <v>741</v>
      </c>
      <c r="M13" s="113"/>
    </row>
    <row r="14" spans="1:13" ht="18" customHeight="1">
      <c r="A14" s="83">
        <v>8</v>
      </c>
      <c r="B14" s="12">
        <v>65</v>
      </c>
      <c r="C14" s="13" t="s">
        <v>408</v>
      </c>
      <c r="D14" s="11" t="s">
        <v>771</v>
      </c>
      <c r="E14" s="14" t="s">
        <v>772</v>
      </c>
      <c r="F14" s="15" t="s">
        <v>610</v>
      </c>
      <c r="G14" s="15" t="s">
        <v>611</v>
      </c>
      <c r="H14" s="15" t="s">
        <v>612</v>
      </c>
      <c r="I14" s="157">
        <v>0.00851886574074074</v>
      </c>
      <c r="J14" s="12" t="str">
        <f t="shared" si="0"/>
        <v>III JA</v>
      </c>
      <c r="K14" s="17" t="s">
        <v>613</v>
      </c>
      <c r="M14" s="113"/>
    </row>
    <row r="15" spans="1:13" ht="18" customHeight="1">
      <c r="A15" s="83">
        <v>9</v>
      </c>
      <c r="B15" s="12">
        <v>34</v>
      </c>
      <c r="C15" s="13" t="s">
        <v>213</v>
      </c>
      <c r="D15" s="11" t="s">
        <v>770</v>
      </c>
      <c r="E15" s="14">
        <v>38592</v>
      </c>
      <c r="F15" s="15" t="s">
        <v>168</v>
      </c>
      <c r="G15" s="15" t="s">
        <v>169</v>
      </c>
      <c r="H15" s="15"/>
      <c r="I15" s="157">
        <v>0.008834606481481481</v>
      </c>
      <c r="J15" s="12"/>
      <c r="K15" s="17" t="s">
        <v>744</v>
      </c>
      <c r="M15" s="113"/>
    </row>
  </sheetData>
  <sheetProtection/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E1">
      <selection activeCell="P23" sqref="P23"/>
    </sheetView>
  </sheetViews>
  <sheetFormatPr defaultColWidth="9.140625" defaultRowHeight="12.75"/>
  <cols>
    <col min="1" max="1" width="5.421875" style="2" customWidth="1"/>
    <col min="2" max="2" width="9.140625" style="35" customWidth="1"/>
    <col min="3" max="3" width="13.28125" style="35" customWidth="1"/>
    <col min="4" max="4" width="10.7109375" style="36" customWidth="1"/>
    <col min="5" max="5" width="12.00390625" style="37" bestFit="1" customWidth="1"/>
    <col min="6" max="6" width="12.8515625" style="37" bestFit="1" customWidth="1"/>
    <col min="7" max="7" width="12.8515625" style="38" bestFit="1" customWidth="1"/>
    <col min="8" max="15" width="4.7109375" style="35" customWidth="1"/>
    <col min="16" max="16" width="7.00390625" style="35" customWidth="1"/>
    <col min="17" max="17" width="5.8515625" style="35" customWidth="1"/>
    <col min="18" max="18" width="15.57421875" style="35" bestFit="1" customWidth="1"/>
    <col min="19" max="221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7" s="3" customFormat="1" ht="12" customHeight="1">
      <c r="A3" s="2"/>
      <c r="B3" s="35"/>
      <c r="C3" s="43"/>
      <c r="D3" s="44"/>
      <c r="E3" s="45"/>
      <c r="F3" s="45"/>
      <c r="G3" s="38"/>
    </row>
    <row r="4" spans="1:7" s="31" customFormat="1" ht="15.75">
      <c r="A4" s="49"/>
      <c r="B4" s="1" t="s">
        <v>784</v>
      </c>
      <c r="C4" s="1"/>
      <c r="D4" s="6"/>
      <c r="E4" s="7"/>
      <c r="F4" s="48"/>
      <c r="G4" s="49"/>
    </row>
    <row r="5" spans="2:15" s="31" customFormat="1" ht="15.75">
      <c r="B5" s="1"/>
      <c r="C5" s="1"/>
      <c r="D5" s="44"/>
      <c r="E5" s="95"/>
      <c r="F5" s="95"/>
      <c r="G5" s="37"/>
      <c r="H5" s="169" t="s">
        <v>785</v>
      </c>
      <c r="I5" s="170"/>
      <c r="J5" s="170"/>
      <c r="K5" s="170"/>
      <c r="L5" s="170"/>
      <c r="M5" s="170"/>
      <c r="N5" s="170"/>
      <c r="O5" s="171"/>
    </row>
    <row r="6" spans="1:18" s="76" customFormat="1" ht="12.75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106" t="s">
        <v>16</v>
      </c>
      <c r="H6" s="96" t="s">
        <v>1076</v>
      </c>
      <c r="I6" s="96" t="s">
        <v>1077</v>
      </c>
      <c r="J6" s="96" t="s">
        <v>1078</v>
      </c>
      <c r="K6" s="96" t="s">
        <v>1079</v>
      </c>
      <c r="L6" s="96" t="s">
        <v>1080</v>
      </c>
      <c r="M6" s="96" t="s">
        <v>1081</v>
      </c>
      <c r="N6" s="96" t="s">
        <v>1082</v>
      </c>
      <c r="O6" s="99" t="s">
        <v>1083</v>
      </c>
      <c r="P6" s="109" t="s">
        <v>786</v>
      </c>
      <c r="Q6" s="93" t="s">
        <v>19</v>
      </c>
      <c r="R6" s="90" t="s">
        <v>20</v>
      </c>
    </row>
    <row r="7" spans="1:18" s="33" customFormat="1" ht="15.75" customHeight="1">
      <c r="A7" s="97">
        <v>1</v>
      </c>
      <c r="B7" s="13" t="s">
        <v>796</v>
      </c>
      <c r="C7" s="11" t="s">
        <v>797</v>
      </c>
      <c r="D7" s="14">
        <v>37763</v>
      </c>
      <c r="E7" s="15" t="s">
        <v>142</v>
      </c>
      <c r="F7" s="15" t="s">
        <v>143</v>
      </c>
      <c r="G7" s="15"/>
      <c r="H7" s="98"/>
      <c r="I7" s="98" t="s">
        <v>1084</v>
      </c>
      <c r="J7" s="98" t="s">
        <v>1084</v>
      </c>
      <c r="K7" s="98" t="s">
        <v>1084</v>
      </c>
      <c r="L7" s="98" t="s">
        <v>1084</v>
      </c>
      <c r="M7" s="98" t="s">
        <v>1085</v>
      </c>
      <c r="N7" s="98" t="s">
        <v>1086</v>
      </c>
      <c r="O7" s="98" t="s">
        <v>1087</v>
      </c>
      <c r="P7" s="103">
        <v>1.45</v>
      </c>
      <c r="Q7" s="24" t="str">
        <f aca="true" t="shared" si="0" ref="Q7:Q20">IF(ISBLANK(P7),"",IF(P7&gt;=1.75,"KSM",IF(P7&gt;=1.65,"I A",IF(P7&gt;=1.5,"II A",IF(P7&gt;=1.39,"III A",IF(P7&gt;=1.3,"I JA",IF(P7&gt;=1.22,"II JA",IF(P7&gt;=1.15,"III JA"))))))))</f>
        <v>III A</v>
      </c>
      <c r="R7" s="17" t="s">
        <v>798</v>
      </c>
    </row>
    <row r="8" spans="1:18" s="33" customFormat="1" ht="15.75" customHeight="1">
      <c r="A8" s="97">
        <v>2</v>
      </c>
      <c r="B8" s="13" t="s">
        <v>50</v>
      </c>
      <c r="C8" s="11" t="s">
        <v>809</v>
      </c>
      <c r="D8" s="14" t="s">
        <v>810</v>
      </c>
      <c r="E8" s="15" t="s">
        <v>159</v>
      </c>
      <c r="F8" s="15" t="s">
        <v>160</v>
      </c>
      <c r="G8" s="15"/>
      <c r="H8" s="98"/>
      <c r="I8" s="98" t="s">
        <v>1084</v>
      </c>
      <c r="J8" s="98" t="s">
        <v>1084</v>
      </c>
      <c r="K8" s="98" t="s">
        <v>1085</v>
      </c>
      <c r="L8" s="98" t="s">
        <v>1084</v>
      </c>
      <c r="M8" s="98" t="s">
        <v>1085</v>
      </c>
      <c r="N8" s="98" t="s">
        <v>1087</v>
      </c>
      <c r="O8" s="98"/>
      <c r="P8" s="103">
        <v>1.4</v>
      </c>
      <c r="Q8" s="18" t="str">
        <f t="shared" si="0"/>
        <v>III A</v>
      </c>
      <c r="R8" s="17" t="s">
        <v>811</v>
      </c>
    </row>
    <row r="9" spans="1:18" s="33" customFormat="1" ht="15.75" customHeight="1">
      <c r="A9" s="97">
        <v>2</v>
      </c>
      <c r="B9" s="13" t="s">
        <v>307</v>
      </c>
      <c r="C9" s="11" t="s">
        <v>787</v>
      </c>
      <c r="D9" s="14" t="s">
        <v>788</v>
      </c>
      <c r="E9" s="15" t="s">
        <v>80</v>
      </c>
      <c r="F9" s="15" t="s">
        <v>81</v>
      </c>
      <c r="G9" s="15"/>
      <c r="H9" s="98"/>
      <c r="I9" s="98"/>
      <c r="J9" s="98" t="s">
        <v>1084</v>
      </c>
      <c r="K9" s="98" t="s">
        <v>1085</v>
      </c>
      <c r="L9" s="98" t="s">
        <v>1084</v>
      </c>
      <c r="M9" s="98" t="s">
        <v>1085</v>
      </c>
      <c r="N9" s="98" t="s">
        <v>1087</v>
      </c>
      <c r="O9" s="98"/>
      <c r="P9" s="103">
        <v>1.4</v>
      </c>
      <c r="Q9" s="24" t="str">
        <f t="shared" si="0"/>
        <v>III A</v>
      </c>
      <c r="R9" s="17" t="s">
        <v>82</v>
      </c>
    </row>
    <row r="10" spans="1:18" s="33" customFormat="1" ht="15.75" customHeight="1">
      <c r="A10" s="97">
        <v>4</v>
      </c>
      <c r="B10" s="13" t="s">
        <v>154</v>
      </c>
      <c r="C10" s="11" t="s">
        <v>812</v>
      </c>
      <c r="D10" s="14" t="s">
        <v>813</v>
      </c>
      <c r="E10" s="15" t="s">
        <v>814</v>
      </c>
      <c r="F10" s="15" t="s">
        <v>519</v>
      </c>
      <c r="G10" s="15"/>
      <c r="H10" s="98"/>
      <c r="I10" s="98" t="s">
        <v>1084</v>
      </c>
      <c r="J10" s="98" t="s">
        <v>1084</v>
      </c>
      <c r="K10" s="98" t="s">
        <v>1084</v>
      </c>
      <c r="L10" s="98" t="s">
        <v>1084</v>
      </c>
      <c r="M10" s="98" t="s">
        <v>1086</v>
      </c>
      <c r="N10" s="98" t="s">
        <v>1087</v>
      </c>
      <c r="O10" s="98"/>
      <c r="P10" s="103">
        <v>1.4</v>
      </c>
      <c r="Q10" s="18" t="str">
        <f t="shared" si="0"/>
        <v>III A</v>
      </c>
      <c r="R10" s="91" t="s">
        <v>815</v>
      </c>
    </row>
    <row r="11" spans="1:18" s="33" customFormat="1" ht="15.75" customHeight="1">
      <c r="A11" s="97">
        <v>5</v>
      </c>
      <c r="B11" s="13" t="s">
        <v>33</v>
      </c>
      <c r="C11" s="11" t="s">
        <v>806</v>
      </c>
      <c r="D11" s="14" t="s">
        <v>807</v>
      </c>
      <c r="E11" s="15" t="s">
        <v>35</v>
      </c>
      <c r="F11" s="15" t="s">
        <v>36</v>
      </c>
      <c r="G11" s="15"/>
      <c r="H11" s="98" t="s">
        <v>1084</v>
      </c>
      <c r="I11" s="98" t="s">
        <v>1084</v>
      </c>
      <c r="J11" s="98" t="s">
        <v>1084</v>
      </c>
      <c r="K11" s="98" t="s">
        <v>1085</v>
      </c>
      <c r="L11" s="98" t="s">
        <v>1085</v>
      </c>
      <c r="M11" s="98" t="s">
        <v>1087</v>
      </c>
      <c r="N11" s="98"/>
      <c r="O11" s="98"/>
      <c r="P11" s="103">
        <v>1.35</v>
      </c>
      <c r="Q11" s="18" t="str">
        <f t="shared" si="0"/>
        <v>I JA</v>
      </c>
      <c r="R11" s="91" t="s">
        <v>808</v>
      </c>
    </row>
    <row r="12" spans="1:18" s="33" customFormat="1" ht="15.75" customHeight="1">
      <c r="A12" s="97">
        <v>6</v>
      </c>
      <c r="B12" s="13" t="s">
        <v>496</v>
      </c>
      <c r="C12" s="11" t="s">
        <v>800</v>
      </c>
      <c r="D12" s="14">
        <v>37825</v>
      </c>
      <c r="E12" s="15" t="s">
        <v>187</v>
      </c>
      <c r="F12" s="15" t="s">
        <v>188</v>
      </c>
      <c r="G12" s="15"/>
      <c r="H12" s="98"/>
      <c r="I12" s="98"/>
      <c r="J12" s="98" t="s">
        <v>1084</v>
      </c>
      <c r="K12" s="98" t="s">
        <v>1084</v>
      </c>
      <c r="L12" s="98" t="s">
        <v>1086</v>
      </c>
      <c r="M12" s="98" t="s">
        <v>1087</v>
      </c>
      <c r="N12" s="98"/>
      <c r="O12" s="98"/>
      <c r="P12" s="103">
        <v>1.35</v>
      </c>
      <c r="Q12" s="18" t="str">
        <f t="shared" si="0"/>
        <v>I JA</v>
      </c>
      <c r="R12" s="17" t="s">
        <v>101</v>
      </c>
    </row>
    <row r="13" spans="1:18" ht="15.75" customHeight="1">
      <c r="A13" s="97">
        <v>7</v>
      </c>
      <c r="B13" s="13" t="s">
        <v>401</v>
      </c>
      <c r="C13" s="11" t="s">
        <v>804</v>
      </c>
      <c r="D13" s="14">
        <v>37721</v>
      </c>
      <c r="E13" s="15" t="s">
        <v>187</v>
      </c>
      <c r="F13" s="15" t="s">
        <v>188</v>
      </c>
      <c r="G13" s="15"/>
      <c r="H13" s="98" t="s">
        <v>1084</v>
      </c>
      <c r="I13" s="98" t="s">
        <v>1084</v>
      </c>
      <c r="J13" s="98" t="s">
        <v>1084</v>
      </c>
      <c r="K13" s="98" t="s">
        <v>1087</v>
      </c>
      <c r="L13" s="98"/>
      <c r="M13" s="98"/>
      <c r="N13" s="98"/>
      <c r="O13" s="98"/>
      <c r="P13" s="103">
        <v>1.25</v>
      </c>
      <c r="Q13" s="18" t="str">
        <f t="shared" si="0"/>
        <v>II JA</v>
      </c>
      <c r="R13" s="17" t="s">
        <v>805</v>
      </c>
    </row>
    <row r="14" spans="1:18" ht="15.75" customHeight="1">
      <c r="A14" s="97">
        <v>7</v>
      </c>
      <c r="B14" s="13" t="s">
        <v>134</v>
      </c>
      <c r="C14" s="11" t="s">
        <v>799</v>
      </c>
      <c r="D14" s="14">
        <v>37873</v>
      </c>
      <c r="E14" s="15" t="s">
        <v>142</v>
      </c>
      <c r="F14" s="15" t="s">
        <v>143</v>
      </c>
      <c r="G14" s="15"/>
      <c r="H14" s="98" t="s">
        <v>1084</v>
      </c>
      <c r="I14" s="98" t="s">
        <v>1084</v>
      </c>
      <c r="J14" s="98" t="s">
        <v>1084</v>
      </c>
      <c r="K14" s="98" t="s">
        <v>1087</v>
      </c>
      <c r="L14" s="98"/>
      <c r="M14" s="98"/>
      <c r="N14" s="98"/>
      <c r="O14" s="98"/>
      <c r="P14" s="103">
        <v>1.25</v>
      </c>
      <c r="Q14" s="24" t="str">
        <f t="shared" si="0"/>
        <v>II JA</v>
      </c>
      <c r="R14" s="17" t="s">
        <v>315</v>
      </c>
    </row>
    <row r="15" spans="1:18" ht="15.75" customHeight="1">
      <c r="A15" s="97">
        <v>7</v>
      </c>
      <c r="B15" s="13" t="s">
        <v>793</v>
      </c>
      <c r="C15" s="11" t="s">
        <v>794</v>
      </c>
      <c r="D15" s="14">
        <v>37750</v>
      </c>
      <c r="E15" s="15" t="s">
        <v>142</v>
      </c>
      <c r="F15" s="15" t="s">
        <v>143</v>
      </c>
      <c r="G15" s="15"/>
      <c r="H15" s="98"/>
      <c r="I15" s="98"/>
      <c r="J15" s="98" t="s">
        <v>1084</v>
      </c>
      <c r="K15" s="98" t="s">
        <v>1087</v>
      </c>
      <c r="L15" s="98"/>
      <c r="M15" s="98"/>
      <c r="N15" s="98"/>
      <c r="O15" s="98"/>
      <c r="P15" s="103">
        <v>1.25</v>
      </c>
      <c r="Q15" s="24" t="str">
        <f t="shared" si="0"/>
        <v>II JA</v>
      </c>
      <c r="R15" s="17" t="s">
        <v>795</v>
      </c>
    </row>
    <row r="16" spans="1:18" ht="15.75" customHeight="1">
      <c r="A16" s="97">
        <v>10</v>
      </c>
      <c r="B16" s="13" t="s">
        <v>789</v>
      </c>
      <c r="C16" s="11" t="s">
        <v>693</v>
      </c>
      <c r="D16" s="14" t="s">
        <v>632</v>
      </c>
      <c r="E16" s="15" t="s">
        <v>60</v>
      </c>
      <c r="F16" s="15" t="s">
        <v>61</v>
      </c>
      <c r="G16" s="15"/>
      <c r="H16" s="98" t="s">
        <v>1084</v>
      </c>
      <c r="I16" s="98" t="s">
        <v>1085</v>
      </c>
      <c r="J16" s="98" t="s">
        <v>1085</v>
      </c>
      <c r="K16" s="98" t="s">
        <v>1087</v>
      </c>
      <c r="L16" s="98"/>
      <c r="M16" s="98"/>
      <c r="N16" s="98"/>
      <c r="O16" s="98"/>
      <c r="P16" s="103">
        <v>1.25</v>
      </c>
      <c r="Q16" s="24" t="str">
        <f t="shared" si="0"/>
        <v>II JA</v>
      </c>
      <c r="R16" s="17" t="s">
        <v>297</v>
      </c>
    </row>
    <row r="17" spans="1:18" ht="15.75" customHeight="1">
      <c r="A17" s="97">
        <v>11</v>
      </c>
      <c r="B17" s="13" t="s">
        <v>134</v>
      </c>
      <c r="C17" s="11" t="s">
        <v>817</v>
      </c>
      <c r="D17" s="14" t="s">
        <v>818</v>
      </c>
      <c r="E17" s="15" t="s">
        <v>53</v>
      </c>
      <c r="F17" s="15" t="s">
        <v>54</v>
      </c>
      <c r="G17" s="15" t="s">
        <v>55</v>
      </c>
      <c r="H17" s="98" t="s">
        <v>1084</v>
      </c>
      <c r="I17" s="98" t="s">
        <v>1084</v>
      </c>
      <c r="J17" s="98" t="s">
        <v>1086</v>
      </c>
      <c r="K17" s="98" t="s">
        <v>1087</v>
      </c>
      <c r="L17" s="98"/>
      <c r="M17" s="98"/>
      <c r="N17" s="98"/>
      <c r="O17" s="98"/>
      <c r="P17" s="103">
        <v>1.25</v>
      </c>
      <c r="Q17" s="18" t="str">
        <f t="shared" si="0"/>
        <v>II JA</v>
      </c>
      <c r="R17" s="17" t="s">
        <v>56</v>
      </c>
    </row>
    <row r="18" spans="1:18" ht="15.75" customHeight="1">
      <c r="A18" s="97">
        <v>12</v>
      </c>
      <c r="B18" s="13" t="s">
        <v>801</v>
      </c>
      <c r="C18" s="11" t="s">
        <v>802</v>
      </c>
      <c r="D18" s="14">
        <v>37960</v>
      </c>
      <c r="E18" s="15" t="s">
        <v>187</v>
      </c>
      <c r="F18" s="15" t="s">
        <v>188</v>
      </c>
      <c r="G18" s="15"/>
      <c r="H18" s="98" t="s">
        <v>1085</v>
      </c>
      <c r="I18" s="98" t="s">
        <v>1084</v>
      </c>
      <c r="J18" s="98" t="s">
        <v>1086</v>
      </c>
      <c r="K18" s="98" t="s">
        <v>1087</v>
      </c>
      <c r="L18" s="98"/>
      <c r="M18" s="98"/>
      <c r="N18" s="98"/>
      <c r="O18" s="98"/>
      <c r="P18" s="103">
        <v>1.25</v>
      </c>
      <c r="Q18" s="18" t="str">
        <f t="shared" si="0"/>
        <v>II JA</v>
      </c>
      <c r="R18" s="17" t="s">
        <v>803</v>
      </c>
    </row>
    <row r="19" spans="1:18" ht="15.75" customHeight="1">
      <c r="A19" s="97">
        <v>13</v>
      </c>
      <c r="B19" s="13" t="s">
        <v>311</v>
      </c>
      <c r="C19" s="11" t="s">
        <v>902</v>
      </c>
      <c r="D19" s="14">
        <v>38368</v>
      </c>
      <c r="E19" s="15" t="s">
        <v>53</v>
      </c>
      <c r="F19" s="15" t="s">
        <v>54</v>
      </c>
      <c r="G19" s="15"/>
      <c r="H19" s="98" t="s">
        <v>1084</v>
      </c>
      <c r="I19" s="98" t="s">
        <v>1086</v>
      </c>
      <c r="J19" s="98" t="s">
        <v>1086</v>
      </c>
      <c r="K19" s="98" t="s">
        <v>1087</v>
      </c>
      <c r="L19" s="98"/>
      <c r="M19" s="98"/>
      <c r="N19" s="98"/>
      <c r="O19" s="98"/>
      <c r="P19" s="103">
        <v>1.25</v>
      </c>
      <c r="Q19" s="18" t="str">
        <f t="shared" si="0"/>
        <v>II JA</v>
      </c>
      <c r="R19" s="91" t="s">
        <v>1088</v>
      </c>
    </row>
    <row r="20" spans="1:18" s="33" customFormat="1" ht="15.75" customHeight="1">
      <c r="A20" s="97">
        <v>14</v>
      </c>
      <c r="B20" s="13" t="s">
        <v>106</v>
      </c>
      <c r="C20" s="11" t="s">
        <v>792</v>
      </c>
      <c r="D20" s="14">
        <v>37790</v>
      </c>
      <c r="E20" s="15" t="s">
        <v>142</v>
      </c>
      <c r="F20" s="15" t="s">
        <v>143</v>
      </c>
      <c r="G20" s="15"/>
      <c r="H20" s="98" t="s">
        <v>1084</v>
      </c>
      <c r="I20" s="98" t="s">
        <v>1084</v>
      </c>
      <c r="J20" s="98" t="s">
        <v>1087</v>
      </c>
      <c r="K20" s="98"/>
      <c r="L20" s="98"/>
      <c r="M20" s="98"/>
      <c r="N20" s="98"/>
      <c r="O20" s="98"/>
      <c r="P20" s="103">
        <v>1.2</v>
      </c>
      <c r="Q20" s="24" t="str">
        <f t="shared" si="0"/>
        <v>III JA</v>
      </c>
      <c r="R20" s="17" t="s">
        <v>281</v>
      </c>
    </row>
    <row r="21" spans="1:18" s="33" customFormat="1" ht="15.75" customHeight="1">
      <c r="A21" s="97"/>
      <c r="B21" s="13" t="s">
        <v>496</v>
      </c>
      <c r="C21" s="11" t="s">
        <v>790</v>
      </c>
      <c r="D21" s="14" t="s">
        <v>791</v>
      </c>
      <c r="E21" s="15" t="s">
        <v>47</v>
      </c>
      <c r="F21" s="15" t="s">
        <v>48</v>
      </c>
      <c r="G21" s="15"/>
      <c r="H21" s="98" t="s">
        <v>1087</v>
      </c>
      <c r="I21" s="98"/>
      <c r="J21" s="98"/>
      <c r="K21" s="98"/>
      <c r="L21" s="98"/>
      <c r="M21" s="98"/>
      <c r="N21" s="98"/>
      <c r="O21" s="98"/>
      <c r="P21" s="103" t="s">
        <v>1089</v>
      </c>
      <c r="Q21" s="24"/>
      <c r="R21" s="17" t="s">
        <v>49</v>
      </c>
    </row>
  </sheetData>
  <sheetProtection/>
  <mergeCells count="1">
    <mergeCell ref="H5:O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E1">
      <selection activeCell="P20" sqref="P20"/>
    </sheetView>
  </sheetViews>
  <sheetFormatPr defaultColWidth="9.140625" defaultRowHeight="12.75"/>
  <cols>
    <col min="1" max="1" width="5.421875" style="2" customWidth="1"/>
    <col min="2" max="2" width="9.140625" style="35" customWidth="1"/>
    <col min="3" max="3" width="13.28125" style="35" customWidth="1"/>
    <col min="4" max="4" width="10.7109375" style="36" customWidth="1"/>
    <col min="5" max="5" width="12.00390625" style="37" bestFit="1" customWidth="1"/>
    <col min="6" max="6" width="12.8515625" style="37" bestFit="1" customWidth="1"/>
    <col min="7" max="7" width="12.8515625" style="38" bestFit="1" customWidth="1"/>
    <col min="8" max="15" width="4.57421875" style="4" customWidth="1"/>
    <col min="16" max="16" width="7.00390625" style="35" customWidth="1"/>
    <col min="17" max="17" width="4.7109375" style="35" bestFit="1" customWidth="1"/>
    <col min="18" max="18" width="11.8515625" style="35" bestFit="1" customWidth="1"/>
    <col min="19" max="231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5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  <c r="N3" s="42"/>
      <c r="O3" s="42"/>
    </row>
    <row r="4" spans="1:15" s="31" customFormat="1" ht="15.75">
      <c r="A4" s="49"/>
      <c r="B4" s="1" t="s">
        <v>819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  <c r="N4" s="94"/>
      <c r="O4" s="94"/>
    </row>
    <row r="5" spans="2:15" s="31" customFormat="1" ht="15.75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3"/>
      <c r="N5" s="173"/>
      <c r="O5" s="174"/>
    </row>
    <row r="6" spans="1:18" s="76" customFormat="1" ht="12.75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106" t="s">
        <v>16</v>
      </c>
      <c r="H6" s="96" t="s">
        <v>1077</v>
      </c>
      <c r="I6" s="96" t="s">
        <v>1078</v>
      </c>
      <c r="J6" s="96" t="s">
        <v>1079</v>
      </c>
      <c r="K6" s="96" t="s">
        <v>1080</v>
      </c>
      <c r="L6" s="96" t="s">
        <v>1081</v>
      </c>
      <c r="M6" s="96" t="s">
        <v>1082</v>
      </c>
      <c r="N6" s="96" t="s">
        <v>1083</v>
      </c>
      <c r="O6" s="99" t="s">
        <v>1149</v>
      </c>
      <c r="P6" s="109" t="s">
        <v>786</v>
      </c>
      <c r="Q6" s="93" t="s">
        <v>19</v>
      </c>
      <c r="R6" s="90" t="s">
        <v>20</v>
      </c>
    </row>
    <row r="7" spans="1:18" s="33" customFormat="1" ht="15.75" customHeight="1">
      <c r="A7" s="58">
        <v>1</v>
      </c>
      <c r="B7" s="13" t="s">
        <v>835</v>
      </c>
      <c r="C7" s="11" t="s">
        <v>836</v>
      </c>
      <c r="D7" s="14" t="s">
        <v>837</v>
      </c>
      <c r="E7" s="15" t="s">
        <v>53</v>
      </c>
      <c r="F7" s="15" t="s">
        <v>54</v>
      </c>
      <c r="G7" s="107"/>
      <c r="H7" s="98"/>
      <c r="I7" s="98" t="s">
        <v>1084</v>
      </c>
      <c r="J7" s="98" t="s">
        <v>1084</v>
      </c>
      <c r="K7" s="98" t="s">
        <v>1085</v>
      </c>
      <c r="L7" s="98" t="s">
        <v>1084</v>
      </c>
      <c r="M7" s="98" t="s">
        <v>1084</v>
      </c>
      <c r="N7" s="98" t="s">
        <v>1084</v>
      </c>
      <c r="O7" s="98" t="s">
        <v>1087</v>
      </c>
      <c r="P7" s="103">
        <v>1.5</v>
      </c>
      <c r="Q7" s="12" t="str">
        <f>IF(ISBLANK(P7),"",IF(P7&gt;=1.75,"KSM",IF(P7&gt;=1.65,"I A",IF(P7&gt;=1.5,"II A",IF(P7&gt;=1.39,"III A",IF(P7&gt;=1.3,"I JA",IF(P7&gt;=1.22,"II JA",IF(P7&gt;=1.15,"III JA"))))))))</f>
        <v>II A</v>
      </c>
      <c r="R7" s="91" t="s">
        <v>1150</v>
      </c>
    </row>
    <row r="8" spans="1:18" s="33" customFormat="1" ht="15.75" customHeight="1">
      <c r="A8" s="58">
        <v>2</v>
      </c>
      <c r="B8" s="13" t="s">
        <v>576</v>
      </c>
      <c r="C8" s="11" t="s">
        <v>822</v>
      </c>
      <c r="D8" s="14" t="s">
        <v>823</v>
      </c>
      <c r="E8" s="15" t="s">
        <v>47</v>
      </c>
      <c r="F8" s="15" t="s">
        <v>48</v>
      </c>
      <c r="G8" s="108"/>
      <c r="H8" s="98"/>
      <c r="I8" s="98" t="s">
        <v>1084</v>
      </c>
      <c r="J8" s="98" t="s">
        <v>1084</v>
      </c>
      <c r="K8" s="98" t="s">
        <v>1084</v>
      </c>
      <c r="L8" s="98" t="s">
        <v>1084</v>
      </c>
      <c r="M8" s="98" t="s">
        <v>1084</v>
      </c>
      <c r="N8" s="98" t="s">
        <v>1085</v>
      </c>
      <c r="O8" s="98" t="s">
        <v>1087</v>
      </c>
      <c r="P8" s="103">
        <v>1.5</v>
      </c>
      <c r="Q8" s="12" t="str">
        <f aca="true" t="shared" si="0" ref="Q8:Q18">IF(ISBLANK(P8),"",IF(P8&gt;=1.75,"KSM",IF(P8&gt;=1.65,"I A",IF(P8&gt;=1.5,"II A",IF(P8&gt;=1.39,"III A",IF(P8&gt;=1.3,"I JA",IF(P8&gt;=1.22,"II JA",IF(P8&gt;=1.15,"III JA"))))))))</f>
        <v>II A</v>
      </c>
      <c r="R8" s="17" t="s">
        <v>49</v>
      </c>
    </row>
    <row r="9" spans="1:18" s="33" customFormat="1" ht="15.75" customHeight="1">
      <c r="A9" s="58">
        <v>3</v>
      </c>
      <c r="B9" s="13" t="s">
        <v>439</v>
      </c>
      <c r="C9" s="11" t="s">
        <v>829</v>
      </c>
      <c r="D9" s="14">
        <v>37816</v>
      </c>
      <c r="E9" s="15" t="s">
        <v>830</v>
      </c>
      <c r="F9" s="15" t="s">
        <v>831</v>
      </c>
      <c r="G9" s="108"/>
      <c r="H9" s="98"/>
      <c r="I9" s="98"/>
      <c r="J9" s="98" t="s">
        <v>1084</v>
      </c>
      <c r="K9" s="98" t="s">
        <v>1084</v>
      </c>
      <c r="L9" s="98" t="s">
        <v>1084</v>
      </c>
      <c r="M9" s="98" t="s">
        <v>1084</v>
      </c>
      <c r="N9" s="98" t="s">
        <v>1087</v>
      </c>
      <c r="O9" s="98"/>
      <c r="P9" s="103">
        <v>1.45</v>
      </c>
      <c r="Q9" s="12" t="str">
        <f t="shared" si="0"/>
        <v>III A</v>
      </c>
      <c r="R9" s="17" t="s">
        <v>832</v>
      </c>
    </row>
    <row r="10" spans="1:18" ht="15.75" customHeight="1">
      <c r="A10" s="58">
        <v>4</v>
      </c>
      <c r="B10" s="13" t="s">
        <v>218</v>
      </c>
      <c r="C10" s="11" t="s">
        <v>833</v>
      </c>
      <c r="D10" s="14" t="s">
        <v>834</v>
      </c>
      <c r="E10" s="15" t="s">
        <v>252</v>
      </c>
      <c r="F10" s="15" t="s">
        <v>253</v>
      </c>
      <c r="G10" s="108"/>
      <c r="H10" s="98"/>
      <c r="I10" s="98"/>
      <c r="J10" s="98"/>
      <c r="K10" s="98" t="s">
        <v>1084</v>
      </c>
      <c r="L10" s="98" t="s">
        <v>1084</v>
      </c>
      <c r="M10" s="98" t="s">
        <v>1087</v>
      </c>
      <c r="N10" s="98"/>
      <c r="O10" s="98"/>
      <c r="P10" s="103">
        <v>1.4</v>
      </c>
      <c r="Q10" s="12" t="str">
        <f t="shared" si="0"/>
        <v>III A</v>
      </c>
      <c r="R10" s="17" t="s">
        <v>254</v>
      </c>
    </row>
    <row r="11" spans="1:18" ht="15.75" customHeight="1">
      <c r="A11" s="58">
        <v>5</v>
      </c>
      <c r="B11" s="13" t="s">
        <v>213</v>
      </c>
      <c r="C11" s="11" t="s">
        <v>824</v>
      </c>
      <c r="D11" s="14" t="s">
        <v>825</v>
      </c>
      <c r="E11" s="15" t="s">
        <v>47</v>
      </c>
      <c r="F11" s="15" t="s">
        <v>48</v>
      </c>
      <c r="G11" s="108"/>
      <c r="H11" s="98"/>
      <c r="I11" s="98" t="s">
        <v>1084</v>
      </c>
      <c r="J11" s="98" t="s">
        <v>1084</v>
      </c>
      <c r="K11" s="98" t="s">
        <v>1084</v>
      </c>
      <c r="L11" s="98" t="s">
        <v>1085</v>
      </c>
      <c r="M11" s="98" t="s">
        <v>1087</v>
      </c>
      <c r="N11" s="98"/>
      <c r="O11" s="98"/>
      <c r="P11" s="103">
        <v>1.4</v>
      </c>
      <c r="Q11" s="12" t="str">
        <f t="shared" si="0"/>
        <v>III A</v>
      </c>
      <c r="R11" s="17" t="s">
        <v>49</v>
      </c>
    </row>
    <row r="12" spans="1:18" ht="15.75" customHeight="1">
      <c r="A12" s="58">
        <v>6</v>
      </c>
      <c r="B12" s="13" t="s">
        <v>838</v>
      </c>
      <c r="C12" s="11" t="s">
        <v>458</v>
      </c>
      <c r="D12" s="14" t="s">
        <v>839</v>
      </c>
      <c r="E12" s="15" t="s">
        <v>92</v>
      </c>
      <c r="F12" s="15" t="s">
        <v>93</v>
      </c>
      <c r="G12" s="108"/>
      <c r="H12" s="98" t="s">
        <v>1084</v>
      </c>
      <c r="I12" s="98" t="s">
        <v>1084</v>
      </c>
      <c r="J12" s="98" t="s">
        <v>1086</v>
      </c>
      <c r="K12" s="98" t="s">
        <v>1085</v>
      </c>
      <c r="L12" s="98" t="s">
        <v>1087</v>
      </c>
      <c r="M12" s="98"/>
      <c r="N12" s="98"/>
      <c r="O12" s="98"/>
      <c r="P12" s="103">
        <v>1.35</v>
      </c>
      <c r="Q12" s="12" t="str">
        <f t="shared" si="0"/>
        <v>I JA</v>
      </c>
      <c r="R12" s="17" t="s">
        <v>94</v>
      </c>
    </row>
    <row r="13" spans="1:18" ht="15.75" customHeight="1">
      <c r="A13" s="58">
        <v>7</v>
      </c>
      <c r="B13" s="13" t="s">
        <v>443</v>
      </c>
      <c r="C13" s="11" t="s">
        <v>826</v>
      </c>
      <c r="D13" s="14">
        <v>37624</v>
      </c>
      <c r="E13" s="15" t="s">
        <v>142</v>
      </c>
      <c r="F13" s="15" t="s">
        <v>143</v>
      </c>
      <c r="G13" s="108"/>
      <c r="H13" s="98" t="s">
        <v>1084</v>
      </c>
      <c r="I13" s="98" t="s">
        <v>1084</v>
      </c>
      <c r="J13" s="98" t="s">
        <v>1084</v>
      </c>
      <c r="K13" s="98" t="s">
        <v>1087</v>
      </c>
      <c r="L13" s="98"/>
      <c r="M13" s="98"/>
      <c r="N13" s="98"/>
      <c r="O13" s="98"/>
      <c r="P13" s="103">
        <v>1.3</v>
      </c>
      <c r="Q13" s="12" t="str">
        <f t="shared" si="0"/>
        <v>I JA</v>
      </c>
      <c r="R13" s="17" t="s">
        <v>281</v>
      </c>
    </row>
    <row r="14" spans="1:18" ht="15.75" customHeight="1">
      <c r="A14" s="58">
        <v>7</v>
      </c>
      <c r="B14" s="13" t="s">
        <v>840</v>
      </c>
      <c r="C14" s="11" t="s">
        <v>841</v>
      </c>
      <c r="D14" s="14" t="s">
        <v>842</v>
      </c>
      <c r="E14" s="15" t="s">
        <v>92</v>
      </c>
      <c r="F14" s="15" t="s">
        <v>93</v>
      </c>
      <c r="G14" s="108"/>
      <c r="H14" s="98" t="s">
        <v>1084</v>
      </c>
      <c r="I14" s="98" t="s">
        <v>1084</v>
      </c>
      <c r="J14" s="98" t="s">
        <v>1084</v>
      </c>
      <c r="K14" s="98" t="s">
        <v>1087</v>
      </c>
      <c r="L14" s="98"/>
      <c r="M14" s="98"/>
      <c r="N14" s="98"/>
      <c r="O14" s="98"/>
      <c r="P14" s="103">
        <v>1.3</v>
      </c>
      <c r="Q14" s="12" t="str">
        <f t="shared" si="0"/>
        <v>I JA</v>
      </c>
      <c r="R14" s="17" t="s">
        <v>843</v>
      </c>
    </row>
    <row r="15" spans="1:18" ht="15.75" customHeight="1">
      <c r="A15" s="58">
        <v>9</v>
      </c>
      <c r="B15" s="13" t="s">
        <v>568</v>
      </c>
      <c r="C15" s="11" t="s">
        <v>829</v>
      </c>
      <c r="D15" s="14" t="s">
        <v>518</v>
      </c>
      <c r="E15" s="15" t="s">
        <v>243</v>
      </c>
      <c r="F15" s="15" t="s">
        <v>244</v>
      </c>
      <c r="G15" s="108"/>
      <c r="H15" s="98" t="s">
        <v>1084</v>
      </c>
      <c r="I15" s="98" t="s">
        <v>1085</v>
      </c>
      <c r="J15" s="98" t="s">
        <v>1084</v>
      </c>
      <c r="K15" s="98" t="s">
        <v>1087</v>
      </c>
      <c r="L15" s="98"/>
      <c r="M15" s="98"/>
      <c r="N15" s="98"/>
      <c r="O15" s="98"/>
      <c r="P15" s="103">
        <v>1.3</v>
      </c>
      <c r="Q15" s="12" t="str">
        <f t="shared" si="0"/>
        <v>I JA</v>
      </c>
      <c r="R15" s="17" t="s">
        <v>245</v>
      </c>
    </row>
    <row r="16" spans="1:18" ht="15.75" customHeight="1">
      <c r="A16" s="58">
        <v>10</v>
      </c>
      <c r="B16" s="13" t="s">
        <v>408</v>
      </c>
      <c r="C16" s="11" t="s">
        <v>820</v>
      </c>
      <c r="D16" s="14" t="s">
        <v>821</v>
      </c>
      <c r="E16" s="15" t="s">
        <v>60</v>
      </c>
      <c r="F16" s="15" t="s">
        <v>61</v>
      </c>
      <c r="G16" s="108"/>
      <c r="H16" s="98" t="s">
        <v>1084</v>
      </c>
      <c r="I16" s="98" t="s">
        <v>1084</v>
      </c>
      <c r="J16" s="98" t="s">
        <v>1087</v>
      </c>
      <c r="K16" s="98"/>
      <c r="L16" s="98"/>
      <c r="M16" s="98"/>
      <c r="N16" s="98"/>
      <c r="O16" s="98"/>
      <c r="P16" s="103">
        <v>1.25</v>
      </c>
      <c r="Q16" s="12" t="str">
        <f t="shared" si="0"/>
        <v>II JA</v>
      </c>
      <c r="R16" s="17" t="s">
        <v>297</v>
      </c>
    </row>
    <row r="17" spans="1:18" ht="15.75" customHeight="1">
      <c r="A17" s="58">
        <v>11</v>
      </c>
      <c r="B17" s="13" t="s">
        <v>455</v>
      </c>
      <c r="C17" s="11" t="s">
        <v>828</v>
      </c>
      <c r="D17" s="14">
        <v>38086</v>
      </c>
      <c r="E17" s="15" t="s">
        <v>187</v>
      </c>
      <c r="F17" s="15" t="s">
        <v>188</v>
      </c>
      <c r="G17" s="108"/>
      <c r="H17" s="98" t="s">
        <v>1084</v>
      </c>
      <c r="I17" s="98" t="s">
        <v>1085</v>
      </c>
      <c r="J17" s="98" t="s">
        <v>1087</v>
      </c>
      <c r="K17" s="98"/>
      <c r="L17" s="98"/>
      <c r="M17" s="98"/>
      <c r="N17" s="98"/>
      <c r="O17" s="98"/>
      <c r="P17" s="103">
        <v>1.25</v>
      </c>
      <c r="Q17" s="12" t="str">
        <f t="shared" si="0"/>
        <v>II JA</v>
      </c>
      <c r="R17" s="17" t="s">
        <v>701</v>
      </c>
    </row>
    <row r="18" spans="1:18" ht="15.75" customHeight="1">
      <c r="A18" s="58">
        <v>12</v>
      </c>
      <c r="B18" s="13" t="s">
        <v>558</v>
      </c>
      <c r="C18" s="11" t="s">
        <v>827</v>
      </c>
      <c r="D18" s="14">
        <v>38119</v>
      </c>
      <c r="E18" s="15" t="s">
        <v>142</v>
      </c>
      <c r="F18" s="15" t="s">
        <v>143</v>
      </c>
      <c r="G18" s="108"/>
      <c r="H18" s="98" t="s">
        <v>1084</v>
      </c>
      <c r="I18" s="98" t="s">
        <v>1087</v>
      </c>
      <c r="J18" s="98"/>
      <c r="K18" s="98"/>
      <c r="L18" s="98"/>
      <c r="M18" s="98"/>
      <c r="N18" s="98"/>
      <c r="O18" s="98"/>
      <c r="P18" s="103">
        <v>1.2</v>
      </c>
      <c r="Q18" s="12" t="str">
        <f t="shared" si="0"/>
        <v>III JA</v>
      </c>
      <c r="R18" s="17" t="s">
        <v>313</v>
      </c>
    </row>
  </sheetData>
  <sheetProtection/>
  <mergeCells count="1">
    <mergeCell ref="H5:O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K1">
      <selection activeCell="N24" sqref="N24"/>
    </sheetView>
  </sheetViews>
  <sheetFormatPr defaultColWidth="9.140625" defaultRowHeight="12.75"/>
  <cols>
    <col min="1" max="1" width="5.421875" style="2" customWidth="1"/>
    <col min="2" max="2" width="7.7109375" style="35" customWidth="1"/>
    <col min="3" max="3" width="13.8515625" style="35" customWidth="1"/>
    <col min="4" max="4" width="10.7109375" style="36" customWidth="1"/>
    <col min="5" max="5" width="13.28125" style="37" bestFit="1" customWidth="1"/>
    <col min="6" max="6" width="12.8515625" style="37" bestFit="1" customWidth="1"/>
    <col min="7" max="7" width="11.28125" style="38" bestFit="1" customWidth="1"/>
    <col min="8" max="13" width="4.7109375" style="4" customWidth="1"/>
    <col min="14" max="15" width="9.140625" style="35" customWidth="1"/>
    <col min="16" max="16" width="11.421875" style="35" customWidth="1"/>
    <col min="17" max="23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3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</row>
    <row r="4" spans="1:13" s="31" customFormat="1" ht="16.5" thickBot="1">
      <c r="A4" s="49"/>
      <c r="B4" s="1" t="s">
        <v>844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</row>
    <row r="5" spans="2:13" s="31" customFormat="1" ht="16.5" thickBot="1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4"/>
    </row>
    <row r="6" spans="1:16" s="32" customFormat="1" ht="12.75" customHeight="1" thickBot="1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96" t="s">
        <v>1079</v>
      </c>
      <c r="I6" s="96" t="s">
        <v>1081</v>
      </c>
      <c r="J6" s="96" t="s">
        <v>1083</v>
      </c>
      <c r="K6" s="96" t="s">
        <v>1090</v>
      </c>
      <c r="L6" s="96" t="s">
        <v>1091</v>
      </c>
      <c r="M6" s="99" t="s">
        <v>1092</v>
      </c>
      <c r="N6" s="100" t="s">
        <v>786</v>
      </c>
      <c r="O6" s="101" t="s">
        <v>19</v>
      </c>
      <c r="P6" s="102" t="s">
        <v>20</v>
      </c>
    </row>
    <row r="7" spans="1:16" s="33" customFormat="1" ht="15.75" customHeight="1">
      <c r="A7" s="97">
        <v>1</v>
      </c>
      <c r="B7" s="13" t="s">
        <v>154</v>
      </c>
      <c r="C7" s="11" t="s">
        <v>848</v>
      </c>
      <c r="D7" s="14">
        <v>38426</v>
      </c>
      <c r="E7" s="15" t="s">
        <v>53</v>
      </c>
      <c r="F7" s="15" t="s">
        <v>54</v>
      </c>
      <c r="G7" s="15"/>
      <c r="H7" s="98" t="s">
        <v>1084</v>
      </c>
      <c r="I7" s="98" t="s">
        <v>1084</v>
      </c>
      <c r="J7" s="98" t="s">
        <v>1084</v>
      </c>
      <c r="K7" s="98" t="s">
        <v>1084</v>
      </c>
      <c r="L7" s="98" t="s">
        <v>1084</v>
      </c>
      <c r="M7" s="98" t="s">
        <v>1087</v>
      </c>
      <c r="N7" s="163">
        <v>1.7</v>
      </c>
      <c r="O7" s="164"/>
      <c r="P7" s="17" t="s">
        <v>816</v>
      </c>
    </row>
    <row r="8" spans="1:16" s="33" customFormat="1" ht="15.75" customHeight="1">
      <c r="A8" s="97">
        <v>1</v>
      </c>
      <c r="B8" s="13" t="s">
        <v>793</v>
      </c>
      <c r="C8" s="11" t="s">
        <v>846</v>
      </c>
      <c r="D8" s="14" t="s">
        <v>847</v>
      </c>
      <c r="E8" s="15" t="s">
        <v>53</v>
      </c>
      <c r="F8" s="15" t="s">
        <v>54</v>
      </c>
      <c r="G8" s="15" t="s">
        <v>357</v>
      </c>
      <c r="H8" s="98" t="s">
        <v>1084</v>
      </c>
      <c r="I8" s="98" t="s">
        <v>1084</v>
      </c>
      <c r="J8" s="98" t="s">
        <v>1084</v>
      </c>
      <c r="K8" s="98" t="s">
        <v>1084</v>
      </c>
      <c r="L8" s="98" t="s">
        <v>1084</v>
      </c>
      <c r="M8" s="98" t="s">
        <v>1087</v>
      </c>
      <c r="N8" s="163">
        <v>1.7</v>
      </c>
      <c r="O8" s="164"/>
      <c r="P8" s="17" t="s">
        <v>361</v>
      </c>
    </row>
    <row r="9" spans="1:16" s="33" customFormat="1" ht="15.75" customHeight="1">
      <c r="A9" s="58">
        <v>3</v>
      </c>
      <c r="B9" s="13" t="s">
        <v>27</v>
      </c>
      <c r="C9" s="11" t="s">
        <v>845</v>
      </c>
      <c r="D9" s="14">
        <v>37817</v>
      </c>
      <c r="E9" s="15" t="s">
        <v>142</v>
      </c>
      <c r="F9" s="15" t="s">
        <v>143</v>
      </c>
      <c r="G9" s="15"/>
      <c r="H9" s="98" t="s">
        <v>1084</v>
      </c>
      <c r="I9" s="98" t="s">
        <v>1085</v>
      </c>
      <c r="J9" s="98" t="s">
        <v>1087</v>
      </c>
      <c r="K9" s="98"/>
      <c r="L9" s="98"/>
      <c r="M9" s="98"/>
      <c r="N9" s="165">
        <v>1.4</v>
      </c>
      <c r="O9" s="164"/>
      <c r="P9" s="17" t="s">
        <v>487</v>
      </c>
    </row>
  </sheetData>
  <sheetProtection/>
  <mergeCells count="1">
    <mergeCell ref="H5:M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D11"/>
  <sheetViews>
    <sheetView zoomScalePageLayoutView="0" workbookViewId="0" topLeftCell="F1">
      <selection activeCell="R13" sqref="R13"/>
    </sheetView>
  </sheetViews>
  <sheetFormatPr defaultColWidth="9.140625" defaultRowHeight="12.75"/>
  <cols>
    <col min="1" max="1" width="5.421875" style="2" customWidth="1"/>
    <col min="2" max="2" width="11.140625" style="35" customWidth="1"/>
    <col min="3" max="3" width="8.140625" style="35" bestFit="1" customWidth="1"/>
    <col min="4" max="4" width="10.7109375" style="36" customWidth="1"/>
    <col min="5" max="5" width="10.28125" style="37" bestFit="1" customWidth="1"/>
    <col min="6" max="6" width="12.8515625" style="37" bestFit="1" customWidth="1"/>
    <col min="7" max="7" width="11.28125" style="38" bestFit="1" customWidth="1"/>
    <col min="8" max="17" width="4.7109375" style="4" customWidth="1"/>
    <col min="18" max="19" width="9.140625" style="35" customWidth="1"/>
    <col min="20" max="20" width="11.421875" style="35" customWidth="1"/>
    <col min="21" max="238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7" s="3" customFormat="1" ht="12" customHeight="1">
      <c r="A3" s="2"/>
      <c r="B3" s="35"/>
      <c r="C3" s="43"/>
      <c r="D3" s="44"/>
      <c r="E3" s="45"/>
      <c r="F3" s="45"/>
      <c r="G3" s="38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31" customFormat="1" ht="15.75">
      <c r="A4" s="49"/>
      <c r="B4" s="1" t="s">
        <v>849</v>
      </c>
      <c r="C4" s="1"/>
      <c r="D4" s="6"/>
      <c r="E4" s="7"/>
      <c r="F4" s="48"/>
      <c r="G4" s="49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2:17" s="31" customFormat="1" ht="15.75">
      <c r="B5" s="1"/>
      <c r="C5" s="1"/>
      <c r="D5" s="44"/>
      <c r="E5" s="95"/>
      <c r="F5" s="95"/>
      <c r="G5" s="37"/>
      <c r="H5" s="172" t="s">
        <v>785</v>
      </c>
      <c r="I5" s="173"/>
      <c r="J5" s="173"/>
      <c r="K5" s="173"/>
      <c r="L5" s="173"/>
      <c r="M5" s="173"/>
      <c r="N5" s="173"/>
      <c r="O5" s="173"/>
      <c r="P5" s="173"/>
      <c r="Q5" s="174"/>
    </row>
    <row r="6" spans="1:20" s="32" customFormat="1" ht="12.75" customHeight="1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96" t="s">
        <v>1079</v>
      </c>
      <c r="I6" s="96" t="s">
        <v>1081</v>
      </c>
      <c r="J6" s="96" t="s">
        <v>1083</v>
      </c>
      <c r="K6" s="96" t="s">
        <v>1090</v>
      </c>
      <c r="L6" s="96" t="s">
        <v>1091</v>
      </c>
      <c r="M6" s="96" t="s">
        <v>1092</v>
      </c>
      <c r="N6" s="96" t="s">
        <v>1093</v>
      </c>
      <c r="O6" s="96" t="s">
        <v>1094</v>
      </c>
      <c r="P6" s="96" t="s">
        <v>1095</v>
      </c>
      <c r="Q6" s="99" t="s">
        <v>1096</v>
      </c>
      <c r="R6" s="100" t="s">
        <v>786</v>
      </c>
      <c r="S6" s="101" t="s">
        <v>19</v>
      </c>
      <c r="T6" s="102" t="s">
        <v>20</v>
      </c>
    </row>
    <row r="7" spans="1:238" ht="15.75" customHeight="1">
      <c r="A7" s="58">
        <v>1</v>
      </c>
      <c r="B7" s="13" t="s">
        <v>546</v>
      </c>
      <c r="C7" s="11" t="s">
        <v>855</v>
      </c>
      <c r="D7" s="14">
        <v>37770</v>
      </c>
      <c r="E7" s="15" t="s">
        <v>591</v>
      </c>
      <c r="F7" s="15" t="s">
        <v>592</v>
      </c>
      <c r="G7" s="15" t="s">
        <v>856</v>
      </c>
      <c r="H7" s="98"/>
      <c r="I7" s="98" t="s">
        <v>1085</v>
      </c>
      <c r="J7" s="98" t="s">
        <v>1084</v>
      </c>
      <c r="K7" s="98" t="s">
        <v>1084</v>
      </c>
      <c r="L7" s="98" t="s">
        <v>1084</v>
      </c>
      <c r="M7" s="98" t="s">
        <v>1084</v>
      </c>
      <c r="N7" s="98" t="s">
        <v>1084</v>
      </c>
      <c r="O7" s="98" t="s">
        <v>1084</v>
      </c>
      <c r="P7" s="98" t="s">
        <v>1085</v>
      </c>
      <c r="Q7" s="98" t="s">
        <v>1102</v>
      </c>
      <c r="R7" s="103">
        <v>2.1</v>
      </c>
      <c r="S7" s="105" t="str">
        <f>IF(ISBLANK(R7),"",IF(R7&gt;=4.6,"KSM",IF(R7&gt;=4.1,"I A",IF(R7&gt;=3.5,"II A",IF(R7&gt;=3.05,"III A",IF(R7&gt;=2.6,"I JA",IF(R7&gt;=2.2,"II JA",IF(R7&gt;=1.9,"III JA"))))))))</f>
        <v>III JA</v>
      </c>
      <c r="T7" s="17" t="s">
        <v>857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</row>
    <row r="8" spans="1:20" s="33" customFormat="1" ht="15.75" customHeight="1">
      <c r="A8" s="97">
        <v>2</v>
      </c>
      <c r="B8" s="13" t="s">
        <v>850</v>
      </c>
      <c r="C8" s="11" t="s">
        <v>851</v>
      </c>
      <c r="D8" s="14">
        <v>37885</v>
      </c>
      <c r="E8" s="15" t="s">
        <v>142</v>
      </c>
      <c r="F8" s="15" t="s">
        <v>143</v>
      </c>
      <c r="G8" s="15"/>
      <c r="H8" s="98"/>
      <c r="I8" s="98" t="s">
        <v>1084</v>
      </c>
      <c r="J8" s="98" t="s">
        <v>1084</v>
      </c>
      <c r="K8" s="98" t="s">
        <v>1084</v>
      </c>
      <c r="L8" s="98" t="s">
        <v>1097</v>
      </c>
      <c r="M8" s="98" t="s">
        <v>1084</v>
      </c>
      <c r="N8" s="98" t="s">
        <v>1084</v>
      </c>
      <c r="O8" s="98" t="s">
        <v>1085</v>
      </c>
      <c r="P8" s="98" t="s">
        <v>1087</v>
      </c>
      <c r="Q8" s="98"/>
      <c r="R8" s="104">
        <v>2</v>
      </c>
      <c r="S8" s="105" t="str">
        <f>IF(ISBLANK(R8),"",IF(R8&gt;=4.6,"KSM",IF(R8&gt;=4.1,"I A",IF(R8&gt;=3.5,"II A",IF(R8&gt;=3.05,"III A",IF(R8&gt;=2.6,"I JA",IF(R8&gt;=2.2,"II JA",IF(R8&gt;=1.9,"III JA"))))))))</f>
        <v>III JA</v>
      </c>
      <c r="T8" s="17" t="s">
        <v>852</v>
      </c>
    </row>
    <row r="9" spans="1:238" ht="15.75" customHeight="1">
      <c r="A9" s="58">
        <v>3</v>
      </c>
      <c r="B9" s="13" t="s">
        <v>853</v>
      </c>
      <c r="C9" s="11" t="s">
        <v>854</v>
      </c>
      <c r="D9" s="14">
        <v>38387</v>
      </c>
      <c r="E9" s="15" t="s">
        <v>142</v>
      </c>
      <c r="F9" s="15" t="s">
        <v>143</v>
      </c>
      <c r="G9" s="15"/>
      <c r="H9" s="98" t="s">
        <v>1084</v>
      </c>
      <c r="I9" s="98" t="s">
        <v>1084</v>
      </c>
      <c r="J9" s="98" t="s">
        <v>1084</v>
      </c>
      <c r="K9" s="98" t="s">
        <v>1084</v>
      </c>
      <c r="L9" s="98" t="s">
        <v>1085</v>
      </c>
      <c r="M9" s="98" t="s">
        <v>1087</v>
      </c>
      <c r="N9" s="98"/>
      <c r="O9" s="98"/>
      <c r="P9" s="98"/>
      <c r="Q9" s="98"/>
      <c r="R9" s="103">
        <v>1.7</v>
      </c>
      <c r="S9" s="105"/>
      <c r="T9" s="17" t="s">
        <v>487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</row>
    <row r="10" spans="1:238" ht="15.75" customHeight="1">
      <c r="A10" s="97">
        <v>4</v>
      </c>
      <c r="B10" s="13" t="s">
        <v>666</v>
      </c>
      <c r="C10" s="11" t="s">
        <v>858</v>
      </c>
      <c r="D10" s="30">
        <v>37826</v>
      </c>
      <c r="E10" s="15" t="s">
        <v>591</v>
      </c>
      <c r="F10" s="15" t="s">
        <v>592</v>
      </c>
      <c r="G10" s="15" t="s">
        <v>856</v>
      </c>
      <c r="H10" s="98"/>
      <c r="I10" s="98" t="s">
        <v>1086</v>
      </c>
      <c r="J10" s="98" t="s">
        <v>1084</v>
      </c>
      <c r="K10" s="98" t="s">
        <v>1084</v>
      </c>
      <c r="L10" s="98" t="s">
        <v>1085</v>
      </c>
      <c r="M10" s="98" t="s">
        <v>1087</v>
      </c>
      <c r="N10" s="98"/>
      <c r="O10" s="98"/>
      <c r="P10" s="98"/>
      <c r="Q10" s="98"/>
      <c r="R10" s="103">
        <v>1.7</v>
      </c>
      <c r="S10" s="105"/>
      <c r="T10" s="17" t="s">
        <v>857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</row>
    <row r="11" spans="1:20" s="33" customFormat="1" ht="15.75" customHeight="1">
      <c r="A11" s="58">
        <v>5</v>
      </c>
      <c r="B11" s="13" t="s">
        <v>1042</v>
      </c>
      <c r="C11" s="11" t="s">
        <v>1098</v>
      </c>
      <c r="D11" s="14">
        <v>37923</v>
      </c>
      <c r="E11" s="15" t="s">
        <v>142</v>
      </c>
      <c r="F11" s="15" t="s">
        <v>143</v>
      </c>
      <c r="G11" s="15"/>
      <c r="H11" s="98" t="s">
        <v>1084</v>
      </c>
      <c r="I11" s="98" t="s">
        <v>1085</v>
      </c>
      <c r="J11" s="98" t="s">
        <v>1084</v>
      </c>
      <c r="K11" s="98" t="s">
        <v>1087</v>
      </c>
      <c r="L11" s="98"/>
      <c r="M11" s="98"/>
      <c r="N11" s="98"/>
      <c r="O11" s="98"/>
      <c r="P11" s="98"/>
      <c r="Q11" s="98"/>
      <c r="R11" s="103">
        <v>1.6</v>
      </c>
      <c r="S11" s="105"/>
      <c r="T11" s="17" t="s">
        <v>852</v>
      </c>
    </row>
  </sheetData>
  <sheetProtection/>
  <mergeCells count="1">
    <mergeCell ref="H5:Q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9.421875" style="35" customWidth="1"/>
    <col min="3" max="3" width="13.421875" style="35" bestFit="1" customWidth="1"/>
    <col min="4" max="4" width="10.7109375" style="36" customWidth="1"/>
    <col min="5" max="5" width="13.7109375" style="37" bestFit="1" customWidth="1"/>
    <col min="6" max="6" width="12.8515625" style="37" bestFit="1" customWidth="1"/>
    <col min="7" max="7" width="10.7109375" style="38" customWidth="1"/>
    <col min="8" max="10" width="4.7109375" style="40" customWidth="1"/>
    <col min="11" max="11" width="4.7109375" style="40" hidden="1" customWidth="1"/>
    <col min="12" max="14" width="4.7109375" style="40" customWidth="1"/>
    <col min="15" max="15" width="9.140625" style="41" customWidth="1"/>
    <col min="16" max="16" width="7.00390625" style="42" bestFit="1" customWidth="1"/>
    <col min="17" max="17" width="16.2812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1"/>
      <c r="I3" s="41"/>
      <c r="J3" s="41"/>
      <c r="K3" s="41"/>
      <c r="L3" s="41"/>
      <c r="M3" s="41"/>
      <c r="N3" s="41"/>
      <c r="O3" s="41"/>
      <c r="P3" s="42"/>
    </row>
    <row r="4" spans="2:16" s="31" customFormat="1" ht="16.5" thickBot="1">
      <c r="B4" s="1" t="s">
        <v>859</v>
      </c>
      <c r="D4" s="47"/>
      <c r="E4" s="48"/>
      <c r="F4" s="48"/>
      <c r="G4" s="49"/>
      <c r="H4" s="61"/>
      <c r="I4" s="61"/>
      <c r="J4" s="61"/>
      <c r="K4" s="61"/>
      <c r="L4" s="61"/>
      <c r="M4" s="61"/>
      <c r="N4" s="61"/>
      <c r="O4" s="62"/>
      <c r="P4" s="9"/>
    </row>
    <row r="5" spans="4:16" s="3" customFormat="1" ht="12" thickBot="1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1.25" thickBo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66">
        <v>4</v>
      </c>
      <c r="M6" s="66">
        <v>5</v>
      </c>
      <c r="N6" s="87">
        <v>6</v>
      </c>
      <c r="O6" s="92" t="s">
        <v>286</v>
      </c>
      <c r="P6" s="93" t="s">
        <v>19</v>
      </c>
      <c r="Q6" s="90" t="s">
        <v>20</v>
      </c>
    </row>
    <row r="7" spans="1:17" ht="18" customHeight="1">
      <c r="A7" s="83">
        <v>1</v>
      </c>
      <c r="B7" s="13" t="s">
        <v>868</v>
      </c>
      <c r="C7" s="11" t="s">
        <v>869</v>
      </c>
      <c r="D7" s="14">
        <v>37928</v>
      </c>
      <c r="E7" s="15" t="s">
        <v>142</v>
      </c>
      <c r="F7" s="15" t="s">
        <v>143</v>
      </c>
      <c r="G7" s="15"/>
      <c r="H7" s="71">
        <v>5.3</v>
      </c>
      <c r="I7" s="71">
        <v>5.05</v>
      </c>
      <c r="J7" s="71">
        <v>5.16</v>
      </c>
      <c r="K7" s="71"/>
      <c r="L7" s="71">
        <v>5.17</v>
      </c>
      <c r="M7" s="71">
        <v>5.25</v>
      </c>
      <c r="N7" s="71">
        <v>5.07</v>
      </c>
      <c r="O7" s="125">
        <f aca="true" t="shared" si="0" ref="O7:O33">MAX(H7:N7)</f>
        <v>5.3</v>
      </c>
      <c r="P7" s="160" t="str">
        <f aca="true" t="shared" si="1" ref="P7:P33">IF(ISBLANK(O7),"",IF(O7&gt;=6,"KSM",IF(O7&gt;=5.6,"I A",IF(O7&gt;=5.15,"II A",IF(O7&gt;=4.6,"III A",IF(O7&gt;=4.2,"I JA",IF(O7&gt;=3.85,"II JA",IF(O7&gt;=3.6,"III JA"))))))))</f>
        <v>II A</v>
      </c>
      <c r="Q7" s="17" t="s">
        <v>870</v>
      </c>
    </row>
    <row r="8" spans="1:17" ht="18" customHeight="1">
      <c r="A8" s="83">
        <v>2</v>
      </c>
      <c r="B8" s="13" t="s">
        <v>923</v>
      </c>
      <c r="C8" s="11" t="s">
        <v>924</v>
      </c>
      <c r="D8" s="14" t="s">
        <v>925</v>
      </c>
      <c r="E8" s="15" t="s">
        <v>92</v>
      </c>
      <c r="F8" s="15" t="s">
        <v>93</v>
      </c>
      <c r="G8" s="15"/>
      <c r="H8" s="71">
        <v>4.41</v>
      </c>
      <c r="I8" s="71">
        <v>4.43</v>
      </c>
      <c r="J8" s="71">
        <v>4.22</v>
      </c>
      <c r="K8" s="71"/>
      <c r="L8" s="12">
        <v>4.4</v>
      </c>
      <c r="M8" s="71">
        <v>4.35</v>
      </c>
      <c r="N8" s="71">
        <v>4.67</v>
      </c>
      <c r="O8" s="125">
        <f t="shared" si="0"/>
        <v>4.67</v>
      </c>
      <c r="P8" s="160" t="str">
        <f t="shared" si="1"/>
        <v>III A</v>
      </c>
      <c r="Q8" s="91" t="s">
        <v>398</v>
      </c>
    </row>
    <row r="9" spans="1:17" ht="18" customHeight="1">
      <c r="A9" s="83">
        <v>3</v>
      </c>
      <c r="B9" s="13" t="s">
        <v>21</v>
      </c>
      <c r="C9" s="11" t="s">
        <v>906</v>
      </c>
      <c r="D9" s="14" t="s">
        <v>907</v>
      </c>
      <c r="E9" s="15" t="s">
        <v>66</v>
      </c>
      <c r="F9" s="15" t="s">
        <v>67</v>
      </c>
      <c r="G9" s="15"/>
      <c r="H9" s="71">
        <v>4.62</v>
      </c>
      <c r="I9" s="71">
        <v>4.5</v>
      </c>
      <c r="J9" s="71">
        <v>4.51</v>
      </c>
      <c r="K9" s="71"/>
      <c r="L9" s="71">
        <v>4.5</v>
      </c>
      <c r="M9" s="71">
        <v>4.56</v>
      </c>
      <c r="N9" s="71">
        <v>4.41</v>
      </c>
      <c r="O9" s="125">
        <f t="shared" si="0"/>
        <v>4.62</v>
      </c>
      <c r="P9" s="160" t="str">
        <f t="shared" si="1"/>
        <v>III A</v>
      </c>
      <c r="Q9" s="17" t="s">
        <v>908</v>
      </c>
    </row>
    <row r="10" spans="1:17" ht="18" customHeight="1">
      <c r="A10" s="83">
        <v>4</v>
      </c>
      <c r="B10" s="13" t="s">
        <v>287</v>
      </c>
      <c r="C10" s="11" t="s">
        <v>861</v>
      </c>
      <c r="D10" s="14" t="s">
        <v>862</v>
      </c>
      <c r="E10" s="15" t="s">
        <v>72</v>
      </c>
      <c r="F10" s="15" t="s">
        <v>73</v>
      </c>
      <c r="G10" s="15"/>
      <c r="H10" s="71">
        <v>4.25</v>
      </c>
      <c r="I10" s="71">
        <v>4.33</v>
      </c>
      <c r="J10" s="71">
        <v>4.4</v>
      </c>
      <c r="K10" s="71"/>
      <c r="L10" s="71">
        <v>4.26</v>
      </c>
      <c r="M10" s="71">
        <v>4.51</v>
      </c>
      <c r="N10" s="71">
        <v>4.57</v>
      </c>
      <c r="O10" s="125">
        <f t="shared" si="0"/>
        <v>4.57</v>
      </c>
      <c r="P10" s="160" t="str">
        <f t="shared" si="1"/>
        <v>I JA</v>
      </c>
      <c r="Q10" s="17" t="s">
        <v>860</v>
      </c>
    </row>
    <row r="11" spans="1:17" ht="18" customHeight="1">
      <c r="A11" s="83">
        <v>5</v>
      </c>
      <c r="B11" s="13" t="s">
        <v>895</v>
      </c>
      <c r="C11" s="11" t="s">
        <v>896</v>
      </c>
      <c r="D11" s="14">
        <v>37838</v>
      </c>
      <c r="E11" s="15" t="s">
        <v>617</v>
      </c>
      <c r="F11" s="15" t="s">
        <v>618</v>
      </c>
      <c r="G11" s="15"/>
      <c r="H11" s="71">
        <v>4.44</v>
      </c>
      <c r="I11" s="71">
        <v>4.36</v>
      </c>
      <c r="J11" s="71">
        <v>4.4</v>
      </c>
      <c r="K11" s="71"/>
      <c r="L11" s="71">
        <v>4.44</v>
      </c>
      <c r="M11" s="71">
        <v>4.37</v>
      </c>
      <c r="N11" s="71">
        <v>4.46</v>
      </c>
      <c r="O11" s="125">
        <f t="shared" si="0"/>
        <v>4.46</v>
      </c>
      <c r="P11" s="160" t="str">
        <f t="shared" si="1"/>
        <v>I JA</v>
      </c>
      <c r="Q11" s="17" t="s">
        <v>619</v>
      </c>
    </row>
    <row r="12" spans="1:17" ht="18" customHeight="1">
      <c r="A12" s="83">
        <v>6</v>
      </c>
      <c r="B12" s="13" t="s">
        <v>50</v>
      </c>
      <c r="C12" s="11" t="s">
        <v>897</v>
      </c>
      <c r="D12" s="14" t="s">
        <v>898</v>
      </c>
      <c r="E12" s="15" t="s">
        <v>53</v>
      </c>
      <c r="F12" s="15" t="s">
        <v>54</v>
      </c>
      <c r="G12" s="15" t="s">
        <v>357</v>
      </c>
      <c r="H12" s="71">
        <v>4.35</v>
      </c>
      <c r="I12" s="71">
        <v>4.45</v>
      </c>
      <c r="J12" s="71">
        <v>4.1</v>
      </c>
      <c r="K12" s="71"/>
      <c r="L12" s="71">
        <v>4.27</v>
      </c>
      <c r="M12" s="71">
        <v>4.23</v>
      </c>
      <c r="N12" s="71">
        <v>4.41</v>
      </c>
      <c r="O12" s="125">
        <f t="shared" si="0"/>
        <v>4.45</v>
      </c>
      <c r="P12" s="160" t="str">
        <f t="shared" si="1"/>
        <v>I JA</v>
      </c>
      <c r="Q12" s="17" t="s">
        <v>361</v>
      </c>
    </row>
    <row r="13" spans="1:17" ht="18" customHeight="1">
      <c r="A13" s="83">
        <v>7</v>
      </c>
      <c r="B13" s="13" t="s">
        <v>174</v>
      </c>
      <c r="C13" s="11" t="s">
        <v>892</v>
      </c>
      <c r="D13" s="14" t="s">
        <v>893</v>
      </c>
      <c r="E13" s="15" t="s">
        <v>335</v>
      </c>
      <c r="F13" s="15" t="s">
        <v>336</v>
      </c>
      <c r="G13" s="15"/>
      <c r="H13" s="71">
        <v>4.35</v>
      </c>
      <c r="I13" s="71">
        <v>4.35</v>
      </c>
      <c r="J13" s="71">
        <v>4.41</v>
      </c>
      <c r="K13" s="71"/>
      <c r="L13" s="71">
        <v>4.04</v>
      </c>
      <c r="M13" s="71">
        <v>4.3</v>
      </c>
      <c r="N13" s="71">
        <v>4.41</v>
      </c>
      <c r="O13" s="125">
        <f t="shared" si="0"/>
        <v>4.41</v>
      </c>
      <c r="P13" s="160" t="str">
        <f t="shared" si="1"/>
        <v>I JA</v>
      </c>
      <c r="Q13" s="17" t="s">
        <v>894</v>
      </c>
    </row>
    <row r="14" spans="1:17" ht="18" customHeight="1">
      <c r="A14" s="83">
        <v>8</v>
      </c>
      <c r="B14" s="13" t="s">
        <v>920</v>
      </c>
      <c r="C14" s="11" t="s">
        <v>921</v>
      </c>
      <c r="D14" s="14" t="s">
        <v>922</v>
      </c>
      <c r="E14" s="15" t="s">
        <v>92</v>
      </c>
      <c r="F14" s="15" t="s">
        <v>93</v>
      </c>
      <c r="G14" s="15"/>
      <c r="H14" s="71">
        <v>4.28</v>
      </c>
      <c r="I14" s="71">
        <v>4.4</v>
      </c>
      <c r="J14" s="71">
        <v>4.31</v>
      </c>
      <c r="K14" s="71"/>
      <c r="L14" s="12" t="s">
        <v>1099</v>
      </c>
      <c r="M14" s="71" t="s">
        <v>1099</v>
      </c>
      <c r="N14" s="71" t="s">
        <v>1099</v>
      </c>
      <c r="O14" s="125">
        <f t="shared" si="0"/>
        <v>4.4</v>
      </c>
      <c r="P14" s="160" t="str">
        <f t="shared" si="1"/>
        <v>I JA</v>
      </c>
      <c r="Q14" s="91" t="s">
        <v>224</v>
      </c>
    </row>
    <row r="15" spans="1:17" ht="18" customHeight="1">
      <c r="A15" s="83">
        <v>9</v>
      </c>
      <c r="B15" s="13" t="s">
        <v>877</v>
      </c>
      <c r="C15" s="11" t="s">
        <v>876</v>
      </c>
      <c r="D15" s="14">
        <v>38202</v>
      </c>
      <c r="E15" s="15" t="s">
        <v>187</v>
      </c>
      <c r="F15" s="15" t="s">
        <v>188</v>
      </c>
      <c r="G15" s="15"/>
      <c r="H15" s="71">
        <v>4.29</v>
      </c>
      <c r="I15" s="71">
        <v>4.35</v>
      </c>
      <c r="J15" s="71">
        <v>3.58</v>
      </c>
      <c r="K15" s="71"/>
      <c r="L15" s="71">
        <v>4.23</v>
      </c>
      <c r="M15" s="71">
        <v>4.21</v>
      </c>
      <c r="N15" s="71">
        <v>4.24</v>
      </c>
      <c r="O15" s="125">
        <f t="shared" si="0"/>
        <v>4.35</v>
      </c>
      <c r="P15" s="160" t="str">
        <f t="shared" si="1"/>
        <v>I JA</v>
      </c>
      <c r="Q15" s="17" t="s">
        <v>701</v>
      </c>
    </row>
    <row r="16" spans="1:17" ht="18" customHeight="1">
      <c r="A16" s="83">
        <v>10</v>
      </c>
      <c r="B16" s="13" t="s">
        <v>882</v>
      </c>
      <c r="C16" s="11" t="s">
        <v>883</v>
      </c>
      <c r="D16" s="14" t="s">
        <v>884</v>
      </c>
      <c r="E16" s="15" t="s">
        <v>329</v>
      </c>
      <c r="F16" s="15" t="s">
        <v>330</v>
      </c>
      <c r="G16" s="15"/>
      <c r="H16" s="71">
        <v>4.32</v>
      </c>
      <c r="I16" s="71">
        <v>4.26</v>
      </c>
      <c r="J16" s="71">
        <v>4.15</v>
      </c>
      <c r="K16" s="71"/>
      <c r="L16" s="71"/>
      <c r="M16" s="71"/>
      <c r="N16" s="71"/>
      <c r="O16" s="125">
        <f t="shared" si="0"/>
        <v>4.32</v>
      </c>
      <c r="P16" s="160" t="str">
        <f t="shared" si="1"/>
        <v>I JA</v>
      </c>
      <c r="Q16" s="17" t="s">
        <v>331</v>
      </c>
    </row>
    <row r="17" spans="1:17" ht="18" customHeight="1">
      <c r="A17" s="83">
        <v>11</v>
      </c>
      <c r="B17" s="13" t="s">
        <v>915</v>
      </c>
      <c r="C17" s="11" t="s">
        <v>916</v>
      </c>
      <c r="D17" s="14" t="s">
        <v>917</v>
      </c>
      <c r="E17" s="15" t="s">
        <v>92</v>
      </c>
      <c r="F17" s="15" t="s">
        <v>93</v>
      </c>
      <c r="G17" s="15"/>
      <c r="H17" s="71">
        <v>4.13</v>
      </c>
      <c r="I17" s="71">
        <v>3.67</v>
      </c>
      <c r="J17" s="71">
        <v>4.25</v>
      </c>
      <c r="K17" s="71"/>
      <c r="L17" s="12"/>
      <c r="M17" s="71"/>
      <c r="N17" s="71"/>
      <c r="O17" s="125">
        <f t="shared" si="0"/>
        <v>4.25</v>
      </c>
      <c r="P17" s="160" t="str">
        <f t="shared" si="1"/>
        <v>I JA</v>
      </c>
      <c r="Q17" s="91" t="s">
        <v>459</v>
      </c>
    </row>
    <row r="18" spans="1:17" ht="18" customHeight="1">
      <c r="A18" s="83">
        <v>12</v>
      </c>
      <c r="B18" s="13" t="s">
        <v>866</v>
      </c>
      <c r="C18" s="11" t="s">
        <v>867</v>
      </c>
      <c r="D18" s="14" t="s">
        <v>763</v>
      </c>
      <c r="E18" s="15" t="s">
        <v>47</v>
      </c>
      <c r="F18" s="15" t="s">
        <v>48</v>
      </c>
      <c r="G18" s="15"/>
      <c r="H18" s="71">
        <v>3.93</v>
      </c>
      <c r="I18" s="71">
        <v>4.24</v>
      </c>
      <c r="J18" s="71">
        <v>4.1</v>
      </c>
      <c r="K18" s="71"/>
      <c r="L18" s="71"/>
      <c r="M18" s="71"/>
      <c r="N18" s="71"/>
      <c r="O18" s="125">
        <f t="shared" si="0"/>
        <v>4.24</v>
      </c>
      <c r="P18" s="160" t="str">
        <f t="shared" si="1"/>
        <v>I JA</v>
      </c>
      <c r="Q18" s="17" t="s">
        <v>49</v>
      </c>
    </row>
    <row r="19" spans="1:17" ht="18" customHeight="1">
      <c r="A19" s="83">
        <v>13</v>
      </c>
      <c r="B19" s="13" t="s">
        <v>307</v>
      </c>
      <c r="C19" s="11" t="s">
        <v>864</v>
      </c>
      <c r="D19" s="14" t="s">
        <v>865</v>
      </c>
      <c r="E19" s="15" t="s">
        <v>60</v>
      </c>
      <c r="F19" s="15" t="s">
        <v>61</v>
      </c>
      <c r="G19" s="15"/>
      <c r="H19" s="71">
        <v>4.03</v>
      </c>
      <c r="I19" s="71">
        <v>4.22</v>
      </c>
      <c r="J19" s="71">
        <v>4.02</v>
      </c>
      <c r="K19" s="71"/>
      <c r="L19" s="71"/>
      <c r="M19" s="71"/>
      <c r="N19" s="71"/>
      <c r="O19" s="125">
        <f t="shared" si="0"/>
        <v>4.22</v>
      </c>
      <c r="P19" s="160" t="str">
        <f t="shared" si="1"/>
        <v>I JA</v>
      </c>
      <c r="Q19" s="17" t="s">
        <v>101</v>
      </c>
    </row>
    <row r="20" spans="1:17" ht="18" customHeight="1">
      <c r="A20" s="83">
        <v>14</v>
      </c>
      <c r="B20" s="13" t="s">
        <v>44</v>
      </c>
      <c r="C20" s="11" t="s">
        <v>913</v>
      </c>
      <c r="D20" s="14" t="s">
        <v>914</v>
      </c>
      <c r="E20" s="15" t="s">
        <v>92</v>
      </c>
      <c r="F20" s="15" t="s">
        <v>93</v>
      </c>
      <c r="G20" s="15"/>
      <c r="H20" s="71">
        <v>4</v>
      </c>
      <c r="I20" s="71">
        <v>4.15</v>
      </c>
      <c r="J20" s="71">
        <v>3.92</v>
      </c>
      <c r="K20" s="71"/>
      <c r="L20" s="12"/>
      <c r="M20" s="71"/>
      <c r="N20" s="71"/>
      <c r="O20" s="125">
        <f t="shared" si="0"/>
        <v>4.15</v>
      </c>
      <c r="P20" s="160" t="str">
        <f t="shared" si="1"/>
        <v>II JA</v>
      </c>
      <c r="Q20" s="91" t="s">
        <v>137</v>
      </c>
    </row>
    <row r="21" spans="1:17" ht="18" customHeight="1">
      <c r="A21" s="83">
        <v>15</v>
      </c>
      <c r="B21" s="13" t="s">
        <v>44</v>
      </c>
      <c r="C21" s="11" t="s">
        <v>903</v>
      </c>
      <c r="D21" s="14" t="s">
        <v>548</v>
      </c>
      <c r="E21" s="15" t="s">
        <v>243</v>
      </c>
      <c r="F21" s="15" t="s">
        <v>244</v>
      </c>
      <c r="G21" s="15"/>
      <c r="H21" s="71">
        <v>4.12</v>
      </c>
      <c r="I21" s="71">
        <v>3.93</v>
      </c>
      <c r="J21" s="71">
        <v>4.05</v>
      </c>
      <c r="K21" s="71"/>
      <c r="L21" s="71"/>
      <c r="M21" s="71"/>
      <c r="N21" s="71"/>
      <c r="O21" s="125">
        <f t="shared" si="0"/>
        <v>4.12</v>
      </c>
      <c r="P21" s="160" t="str">
        <f t="shared" si="1"/>
        <v>II JA</v>
      </c>
      <c r="Q21" s="17" t="s">
        <v>904</v>
      </c>
    </row>
    <row r="22" spans="1:256" ht="18" customHeight="1">
      <c r="A22" s="83">
        <v>16</v>
      </c>
      <c r="B22" s="13" t="s">
        <v>888</v>
      </c>
      <c r="C22" s="11" t="s">
        <v>889</v>
      </c>
      <c r="D22" s="14" t="s">
        <v>890</v>
      </c>
      <c r="E22" s="15" t="s">
        <v>335</v>
      </c>
      <c r="F22" s="15" t="s">
        <v>336</v>
      </c>
      <c r="G22" s="15"/>
      <c r="H22" s="71">
        <v>3.66</v>
      </c>
      <c r="I22" s="71" t="s">
        <v>1075</v>
      </c>
      <c r="J22" s="71">
        <v>4.09</v>
      </c>
      <c r="K22" s="71"/>
      <c r="L22" s="71"/>
      <c r="M22" s="71"/>
      <c r="N22" s="71"/>
      <c r="O22" s="125">
        <f t="shared" si="0"/>
        <v>4.09</v>
      </c>
      <c r="P22" s="160" t="str">
        <f t="shared" si="1"/>
        <v>II JA</v>
      </c>
      <c r="Q22" s="17" t="s">
        <v>891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83">
        <v>17</v>
      </c>
      <c r="B23" s="13" t="s">
        <v>875</v>
      </c>
      <c r="C23" s="11" t="s">
        <v>876</v>
      </c>
      <c r="D23" s="14">
        <v>38202</v>
      </c>
      <c r="E23" s="15" t="s">
        <v>187</v>
      </c>
      <c r="F23" s="15" t="s">
        <v>188</v>
      </c>
      <c r="G23" s="15"/>
      <c r="H23" s="71">
        <v>4.04</v>
      </c>
      <c r="I23" s="71">
        <v>3.83</v>
      </c>
      <c r="J23" s="71">
        <v>3.79</v>
      </c>
      <c r="K23" s="71"/>
      <c r="L23" s="71"/>
      <c r="M23" s="71"/>
      <c r="N23" s="71"/>
      <c r="O23" s="125">
        <f t="shared" si="0"/>
        <v>4.04</v>
      </c>
      <c r="P23" s="160" t="str">
        <f t="shared" si="1"/>
        <v>II JA</v>
      </c>
      <c r="Q23" s="17" t="s">
        <v>701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83">
        <v>18</v>
      </c>
      <c r="B24" s="13" t="s">
        <v>134</v>
      </c>
      <c r="C24" s="11" t="s">
        <v>874</v>
      </c>
      <c r="D24" s="14">
        <v>37695</v>
      </c>
      <c r="E24" s="15" t="s">
        <v>168</v>
      </c>
      <c r="F24" s="15" t="s">
        <v>169</v>
      </c>
      <c r="G24" s="15"/>
      <c r="H24" s="71">
        <v>4</v>
      </c>
      <c r="I24" s="71">
        <v>3.88</v>
      </c>
      <c r="J24" s="71">
        <v>3.96</v>
      </c>
      <c r="K24" s="71"/>
      <c r="L24" s="71"/>
      <c r="M24" s="71"/>
      <c r="N24" s="71"/>
      <c r="O24" s="125">
        <f t="shared" si="0"/>
        <v>4</v>
      </c>
      <c r="P24" s="160" t="str">
        <f t="shared" si="1"/>
        <v>II JA</v>
      </c>
      <c r="Q24" s="17" t="s">
        <v>176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83">
        <v>19</v>
      </c>
      <c r="B25" s="13" t="s">
        <v>308</v>
      </c>
      <c r="C25" s="11" t="s">
        <v>351</v>
      </c>
      <c r="D25" s="14" t="s">
        <v>863</v>
      </c>
      <c r="E25" s="15" t="s">
        <v>72</v>
      </c>
      <c r="F25" s="15" t="s">
        <v>73</v>
      </c>
      <c r="G25" s="15"/>
      <c r="H25" s="71">
        <v>4</v>
      </c>
      <c r="I25" s="71">
        <v>3.88</v>
      </c>
      <c r="J25" s="71">
        <v>3.94</v>
      </c>
      <c r="K25" s="71"/>
      <c r="L25" s="71"/>
      <c r="M25" s="71"/>
      <c r="N25" s="71"/>
      <c r="O25" s="125">
        <f t="shared" si="0"/>
        <v>4</v>
      </c>
      <c r="P25" s="160" t="str">
        <f t="shared" si="1"/>
        <v>II JA</v>
      </c>
      <c r="Q25" s="17" t="s">
        <v>860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83">
        <v>20</v>
      </c>
      <c r="B26" s="13" t="s">
        <v>482</v>
      </c>
      <c r="C26" s="11" t="s">
        <v>873</v>
      </c>
      <c r="D26" s="14">
        <v>37960</v>
      </c>
      <c r="E26" s="15" t="s">
        <v>168</v>
      </c>
      <c r="F26" s="15" t="s">
        <v>169</v>
      </c>
      <c r="G26" s="15"/>
      <c r="H26" s="71" t="s">
        <v>1075</v>
      </c>
      <c r="I26" s="71">
        <v>3.85</v>
      </c>
      <c r="J26" s="71">
        <v>3.9</v>
      </c>
      <c r="K26" s="71"/>
      <c r="L26" s="71"/>
      <c r="M26" s="71"/>
      <c r="N26" s="71"/>
      <c r="O26" s="125">
        <f t="shared" si="0"/>
        <v>3.9</v>
      </c>
      <c r="P26" s="160" t="str">
        <f t="shared" si="1"/>
        <v>II JA</v>
      </c>
      <c r="Q26" s="17" t="s">
        <v>176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83">
        <v>21</v>
      </c>
      <c r="B27" s="13" t="s">
        <v>885</v>
      </c>
      <c r="C27" s="11" t="s">
        <v>886</v>
      </c>
      <c r="D27" s="14" t="s">
        <v>887</v>
      </c>
      <c r="E27" s="15" t="s">
        <v>329</v>
      </c>
      <c r="F27" s="15" t="s">
        <v>330</v>
      </c>
      <c r="G27" s="15"/>
      <c r="H27" s="71">
        <v>3.75</v>
      </c>
      <c r="I27" s="71">
        <v>3.73</v>
      </c>
      <c r="J27" s="71">
        <v>3.81</v>
      </c>
      <c r="K27" s="71"/>
      <c r="L27" s="71"/>
      <c r="M27" s="71"/>
      <c r="N27" s="71"/>
      <c r="O27" s="125">
        <f t="shared" si="0"/>
        <v>3.81</v>
      </c>
      <c r="P27" s="160" t="str">
        <f t="shared" si="1"/>
        <v>III JA</v>
      </c>
      <c r="Q27" s="17" t="s">
        <v>331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83">
        <v>22</v>
      </c>
      <c r="B28" s="13" t="s">
        <v>106</v>
      </c>
      <c r="C28" s="11" t="s">
        <v>918</v>
      </c>
      <c r="D28" s="14" t="s">
        <v>919</v>
      </c>
      <c r="E28" s="15" t="s">
        <v>92</v>
      </c>
      <c r="F28" s="15" t="s">
        <v>93</v>
      </c>
      <c r="G28" s="15"/>
      <c r="H28" s="71">
        <v>3.65</v>
      </c>
      <c r="I28" s="71">
        <v>3.34</v>
      </c>
      <c r="J28" s="71">
        <v>3.81</v>
      </c>
      <c r="K28" s="71"/>
      <c r="L28" s="12"/>
      <c r="M28" s="71"/>
      <c r="N28" s="71"/>
      <c r="O28" s="125">
        <f t="shared" si="0"/>
        <v>3.81</v>
      </c>
      <c r="P28" s="160" t="str">
        <f t="shared" si="1"/>
        <v>III JA</v>
      </c>
      <c r="Q28" s="91" t="s">
        <v>459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83">
        <v>23</v>
      </c>
      <c r="B29" s="13" t="s">
        <v>500</v>
      </c>
      <c r="C29" s="11" t="s">
        <v>880</v>
      </c>
      <c r="D29" s="14" t="s">
        <v>881</v>
      </c>
      <c r="E29" s="15" t="s">
        <v>159</v>
      </c>
      <c r="F29" s="15" t="s">
        <v>160</v>
      </c>
      <c r="G29" s="15"/>
      <c r="H29" s="71">
        <v>3.61</v>
      </c>
      <c r="I29" s="71">
        <v>3.75</v>
      </c>
      <c r="J29" s="71">
        <v>3.8</v>
      </c>
      <c r="K29" s="71"/>
      <c r="L29" s="71"/>
      <c r="M29" s="71"/>
      <c r="N29" s="71"/>
      <c r="O29" s="125">
        <f t="shared" si="0"/>
        <v>3.8</v>
      </c>
      <c r="P29" s="160" t="str">
        <f t="shared" si="1"/>
        <v>III JA</v>
      </c>
      <c r="Q29" s="17" t="s">
        <v>161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83">
        <v>24</v>
      </c>
      <c r="B30" s="13" t="s">
        <v>793</v>
      </c>
      <c r="C30" s="11" t="s">
        <v>902</v>
      </c>
      <c r="D30" s="14">
        <v>38220</v>
      </c>
      <c r="E30" s="15" t="s">
        <v>53</v>
      </c>
      <c r="F30" s="15" t="s">
        <v>54</v>
      </c>
      <c r="G30" s="15"/>
      <c r="H30" s="71">
        <v>3.78</v>
      </c>
      <c r="I30" s="71">
        <v>3.41</v>
      </c>
      <c r="J30" s="71">
        <v>3.78</v>
      </c>
      <c r="K30" s="71"/>
      <c r="L30" s="71"/>
      <c r="M30" s="71"/>
      <c r="N30" s="71"/>
      <c r="O30" s="125">
        <f t="shared" si="0"/>
        <v>3.78</v>
      </c>
      <c r="P30" s="160" t="str">
        <f t="shared" si="1"/>
        <v>III JA</v>
      </c>
      <c r="Q30" s="17" t="s">
        <v>816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83">
        <v>25</v>
      </c>
      <c r="B31" s="13" t="s">
        <v>1050</v>
      </c>
      <c r="C31" s="11" t="s">
        <v>1051</v>
      </c>
      <c r="D31" s="14">
        <v>38183</v>
      </c>
      <c r="E31" s="15" t="s">
        <v>53</v>
      </c>
      <c r="F31" s="15" t="s">
        <v>54</v>
      </c>
      <c r="G31" s="15"/>
      <c r="H31" s="71">
        <v>3.1</v>
      </c>
      <c r="I31" s="71">
        <v>3.6</v>
      </c>
      <c r="J31" s="71">
        <v>3.68</v>
      </c>
      <c r="K31" s="71"/>
      <c r="L31" s="71"/>
      <c r="M31" s="71"/>
      <c r="N31" s="71"/>
      <c r="O31" s="125">
        <f t="shared" si="0"/>
        <v>3.68</v>
      </c>
      <c r="P31" s="160" t="str">
        <f t="shared" si="1"/>
        <v>III JA</v>
      </c>
      <c r="Q31" s="17" t="s">
        <v>816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7" ht="18" customHeight="1">
      <c r="A32" s="83">
        <v>26</v>
      </c>
      <c r="B32" s="13" t="s">
        <v>895</v>
      </c>
      <c r="C32" s="11" t="s">
        <v>905</v>
      </c>
      <c r="D32" s="14">
        <v>38159</v>
      </c>
      <c r="E32" s="15" t="s">
        <v>66</v>
      </c>
      <c r="F32" s="15" t="s">
        <v>67</v>
      </c>
      <c r="G32" s="15"/>
      <c r="H32" s="71">
        <v>3.53</v>
      </c>
      <c r="I32" s="71">
        <v>3.67</v>
      </c>
      <c r="J32" s="71">
        <v>3.43</v>
      </c>
      <c r="K32" s="71"/>
      <c r="L32" s="71"/>
      <c r="M32" s="71"/>
      <c r="N32" s="71"/>
      <c r="O32" s="125">
        <f t="shared" si="0"/>
        <v>3.67</v>
      </c>
      <c r="P32" s="160" t="str">
        <f t="shared" si="1"/>
        <v>III JA</v>
      </c>
      <c r="Q32" s="17" t="s">
        <v>165</v>
      </c>
    </row>
    <row r="33" spans="1:256" ht="18" customHeight="1">
      <c r="A33" s="83">
        <v>27</v>
      </c>
      <c r="B33" s="13" t="s">
        <v>871</v>
      </c>
      <c r="C33" s="11" t="s">
        <v>872</v>
      </c>
      <c r="D33" s="14">
        <v>38245</v>
      </c>
      <c r="E33" s="15" t="s">
        <v>168</v>
      </c>
      <c r="F33" s="15" t="s">
        <v>169</v>
      </c>
      <c r="G33" s="15"/>
      <c r="H33" s="71">
        <v>3.65</v>
      </c>
      <c r="I33" s="71">
        <v>3.37</v>
      </c>
      <c r="J33" s="71">
        <v>3.6</v>
      </c>
      <c r="K33" s="71"/>
      <c r="L33" s="71"/>
      <c r="M33" s="71"/>
      <c r="N33" s="71"/>
      <c r="O33" s="125">
        <f t="shared" si="0"/>
        <v>3.65</v>
      </c>
      <c r="P33" s="160" t="str">
        <f t="shared" si="1"/>
        <v>III JA</v>
      </c>
      <c r="Q33" s="17" t="s">
        <v>170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141"/>
      <c r="B34" s="142"/>
      <c r="C34" s="143"/>
      <c r="D34" s="144"/>
      <c r="E34" s="145"/>
      <c r="F34" s="145"/>
      <c r="G34" s="145"/>
      <c r="H34" s="161"/>
      <c r="I34" s="161"/>
      <c r="J34" s="161"/>
      <c r="K34" s="161"/>
      <c r="L34" s="161"/>
      <c r="M34" s="161"/>
      <c r="N34" s="161"/>
      <c r="O34" s="155"/>
      <c r="P34" s="162"/>
      <c r="Q34" s="14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8" s="1" customFormat="1" ht="15.75">
      <c r="A35" s="1" t="s">
        <v>0</v>
      </c>
      <c r="C35" s="6"/>
      <c r="D35" s="7"/>
      <c r="E35" s="7"/>
      <c r="F35" s="7"/>
      <c r="G35" s="8"/>
      <c r="H35" s="9"/>
    </row>
    <row r="36" spans="1:11" s="1" customFormat="1" ht="15.75">
      <c r="A36" s="1" t="s">
        <v>8</v>
      </c>
      <c r="C36" s="6"/>
      <c r="D36" s="7"/>
      <c r="E36" s="7"/>
      <c r="F36" s="8"/>
      <c r="G36" s="8"/>
      <c r="H36" s="9"/>
      <c r="I36" s="9"/>
      <c r="J36" s="9"/>
      <c r="K36" s="16"/>
    </row>
    <row r="37" spans="1:16" s="3" customFormat="1" ht="12" customHeight="1">
      <c r="A37" s="35"/>
      <c r="B37" s="35"/>
      <c r="C37" s="43"/>
      <c r="D37" s="44"/>
      <c r="E37" s="45"/>
      <c r="F37" s="45"/>
      <c r="G37" s="38"/>
      <c r="H37" s="41"/>
      <c r="I37" s="41"/>
      <c r="J37" s="41"/>
      <c r="K37" s="41"/>
      <c r="L37" s="41"/>
      <c r="M37" s="41"/>
      <c r="N37" s="41"/>
      <c r="O37" s="41"/>
      <c r="P37" s="42"/>
    </row>
    <row r="38" spans="1:16" s="31" customFormat="1" ht="16.5" thickBot="1">
      <c r="A38" s="159"/>
      <c r="B38" s="1" t="s">
        <v>859</v>
      </c>
      <c r="D38" s="47"/>
      <c r="E38" s="48"/>
      <c r="F38" s="48"/>
      <c r="G38" s="49"/>
      <c r="H38" s="61"/>
      <c r="I38" s="61"/>
      <c r="J38" s="61"/>
      <c r="K38" s="61"/>
      <c r="L38" s="61"/>
      <c r="M38" s="61"/>
      <c r="N38" s="61"/>
      <c r="O38" s="62"/>
      <c r="P38" s="9"/>
    </row>
    <row r="39" spans="4:16" s="3" customFormat="1" ht="12" thickBot="1">
      <c r="D39" s="36"/>
      <c r="H39" s="175" t="s">
        <v>785</v>
      </c>
      <c r="I39" s="176"/>
      <c r="J39" s="176"/>
      <c r="K39" s="176"/>
      <c r="L39" s="176"/>
      <c r="M39" s="176"/>
      <c r="N39" s="177"/>
      <c r="O39" s="84"/>
      <c r="P39" s="85"/>
    </row>
    <row r="40" spans="1:17" s="76" customFormat="1" ht="11.25" thickBot="1">
      <c r="A40" s="52" t="s">
        <v>1052</v>
      </c>
      <c r="B40" s="78" t="s">
        <v>11</v>
      </c>
      <c r="C40" s="79" t="s">
        <v>12</v>
      </c>
      <c r="D40" s="80" t="s">
        <v>13</v>
      </c>
      <c r="E40" s="81" t="s">
        <v>14</v>
      </c>
      <c r="F40" s="81" t="s">
        <v>15</v>
      </c>
      <c r="G40" s="81" t="s">
        <v>16</v>
      </c>
      <c r="H40" s="82">
        <v>1</v>
      </c>
      <c r="I40" s="66">
        <v>2</v>
      </c>
      <c r="J40" s="66">
        <v>3</v>
      </c>
      <c r="K40" s="66" t="s">
        <v>468</v>
      </c>
      <c r="L40" s="66">
        <v>4</v>
      </c>
      <c r="M40" s="66">
        <v>5</v>
      </c>
      <c r="N40" s="87">
        <v>6</v>
      </c>
      <c r="O40" s="92" t="s">
        <v>286</v>
      </c>
      <c r="P40" s="93" t="s">
        <v>19</v>
      </c>
      <c r="Q40" s="90" t="s">
        <v>20</v>
      </c>
    </row>
    <row r="41" spans="1:256" ht="18" customHeight="1">
      <c r="A41" s="83">
        <v>28</v>
      </c>
      <c r="B41" s="13" t="s">
        <v>789</v>
      </c>
      <c r="C41" s="11" t="s">
        <v>911</v>
      </c>
      <c r="D41" s="14" t="s">
        <v>912</v>
      </c>
      <c r="E41" s="15" t="s">
        <v>66</v>
      </c>
      <c r="F41" s="15" t="s">
        <v>67</v>
      </c>
      <c r="G41" s="15"/>
      <c r="H41" s="71">
        <v>3.55</v>
      </c>
      <c r="I41" s="71">
        <v>3.64</v>
      </c>
      <c r="J41" s="71">
        <v>3.48</v>
      </c>
      <c r="K41" s="71"/>
      <c r="L41" s="71"/>
      <c r="M41" s="71"/>
      <c r="N41" s="71"/>
      <c r="O41" s="125">
        <f>MAX(H41:N41)</f>
        <v>3.64</v>
      </c>
      <c r="P41" s="160" t="str">
        <f>IF(ISBLANK(O41),"",IF(O41&gt;=6,"KSM",IF(O41&gt;=5.6,"I A",IF(O41&gt;=5.15,"II A",IF(O41&gt;=4.6,"III A",IF(O41&gt;=4.2,"I JA",IF(O41&gt;=3.85,"II JA",IF(O41&gt;=3.6,"III JA"))))))))</f>
        <v>III JA</v>
      </c>
      <c r="Q41" s="17" t="s">
        <v>908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83">
        <v>29</v>
      </c>
      <c r="B42" s="13" t="s">
        <v>899</v>
      </c>
      <c r="C42" s="11" t="s">
        <v>900</v>
      </c>
      <c r="D42" s="14" t="s">
        <v>901</v>
      </c>
      <c r="E42" s="15" t="s">
        <v>53</v>
      </c>
      <c r="F42" s="15" t="s">
        <v>54</v>
      </c>
      <c r="G42" s="15"/>
      <c r="H42" s="71">
        <v>3.32</v>
      </c>
      <c r="I42" s="71">
        <v>3.6</v>
      </c>
      <c r="J42" s="71">
        <v>3.37</v>
      </c>
      <c r="K42" s="71"/>
      <c r="L42" s="71"/>
      <c r="M42" s="71"/>
      <c r="N42" s="71"/>
      <c r="O42" s="125">
        <f>MAX(H42:N42)</f>
        <v>3.6</v>
      </c>
      <c r="P42" s="160" t="str">
        <f>IF(ISBLANK(O42),"",IF(O42&gt;=6,"KSM",IF(O42&gt;=5.6,"I A",IF(O42&gt;=5.15,"II A",IF(O42&gt;=4.6,"III A",IF(O42&gt;=4.2,"I JA",IF(O42&gt;=3.85,"II JA",IF(O42&gt;=3.6,"III JA"))))))))</f>
        <v>III JA</v>
      </c>
      <c r="Q42" s="17" t="s">
        <v>98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83">
        <v>30</v>
      </c>
      <c r="B43" s="13" t="s">
        <v>27</v>
      </c>
      <c r="C43" s="11" t="s">
        <v>909</v>
      </c>
      <c r="D43" s="14" t="s">
        <v>910</v>
      </c>
      <c r="E43" s="15" t="s">
        <v>66</v>
      </c>
      <c r="F43" s="15" t="s">
        <v>67</v>
      </c>
      <c r="G43" s="15"/>
      <c r="H43" s="71">
        <v>3.37</v>
      </c>
      <c r="I43" s="71">
        <v>3.33</v>
      </c>
      <c r="J43" s="71">
        <v>3.25</v>
      </c>
      <c r="K43" s="71"/>
      <c r="L43" s="71"/>
      <c r="M43" s="71"/>
      <c r="N43" s="71"/>
      <c r="O43" s="125">
        <f>MAX(H43:N43)</f>
        <v>3.37</v>
      </c>
      <c r="P43" s="160"/>
      <c r="Q43" s="17" t="s">
        <v>908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83">
        <v>31</v>
      </c>
      <c r="B44" s="13" t="s">
        <v>1048</v>
      </c>
      <c r="C44" s="11" t="s">
        <v>70</v>
      </c>
      <c r="D44" s="14">
        <v>38330</v>
      </c>
      <c r="E44" s="15" t="s">
        <v>80</v>
      </c>
      <c r="F44" s="15" t="s">
        <v>81</v>
      </c>
      <c r="G44" s="15"/>
      <c r="H44" s="71" t="s">
        <v>1075</v>
      </c>
      <c r="I44" s="71">
        <v>3.3</v>
      </c>
      <c r="J44" s="71">
        <v>3.27</v>
      </c>
      <c r="K44" s="71"/>
      <c r="L44" s="71"/>
      <c r="M44" s="71"/>
      <c r="N44" s="71"/>
      <c r="O44" s="125">
        <f>MAX(H44:N44)</f>
        <v>3.3</v>
      </c>
      <c r="P44" s="160"/>
      <c r="Q44" s="17" t="s">
        <v>82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83">
        <v>32</v>
      </c>
      <c r="B45" s="13" t="s">
        <v>878</v>
      </c>
      <c r="C45" s="11" t="s">
        <v>879</v>
      </c>
      <c r="D45" s="14">
        <v>38281</v>
      </c>
      <c r="E45" s="15" t="s">
        <v>35</v>
      </c>
      <c r="F45" s="15" t="s">
        <v>36</v>
      </c>
      <c r="G45" s="15"/>
      <c r="H45" s="71" t="s">
        <v>1075</v>
      </c>
      <c r="I45" s="71">
        <v>3.06</v>
      </c>
      <c r="J45" s="71" t="s">
        <v>1075</v>
      </c>
      <c r="K45" s="71"/>
      <c r="L45" s="71"/>
      <c r="M45" s="71"/>
      <c r="N45" s="71"/>
      <c r="O45" s="125">
        <f>MAX(H45:N45)</f>
        <v>3.06</v>
      </c>
      <c r="P45" s="160"/>
      <c r="Q45" s="17" t="s">
        <v>37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mergeCells count="2">
    <mergeCell ref="H5:N5"/>
    <mergeCell ref="H39:N39"/>
  </mergeCells>
  <printOptions horizontalCentered="1"/>
  <pageMargins left="0.15748031496062992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O1">
      <selection activeCell="O3" sqref="O3"/>
    </sheetView>
  </sheetViews>
  <sheetFormatPr defaultColWidth="9.140625" defaultRowHeight="12.75"/>
  <cols>
    <col min="1" max="1" width="5.28125" style="35" customWidth="1"/>
    <col min="2" max="2" width="14.28125" style="35" customWidth="1"/>
    <col min="3" max="3" width="12.57421875" style="35" bestFit="1" customWidth="1"/>
    <col min="4" max="4" width="10.7109375" style="36" customWidth="1"/>
    <col min="5" max="5" width="13.57421875" style="37" customWidth="1"/>
    <col min="6" max="6" width="13.7109375" style="37" bestFit="1" customWidth="1"/>
    <col min="7" max="7" width="11.2812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140625" style="41" customWidth="1"/>
    <col min="16" max="16" width="7.00390625" style="42" bestFit="1" customWidth="1"/>
    <col min="17" max="17" width="16.710937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926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4:16" s="3" customFormat="1" ht="11.25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2" customHeight="1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86">
        <v>4</v>
      </c>
      <c r="M6" s="66">
        <v>5</v>
      </c>
      <c r="N6" s="87">
        <v>6</v>
      </c>
      <c r="O6" s="88" t="s">
        <v>286</v>
      </c>
      <c r="P6" s="89" t="s">
        <v>19</v>
      </c>
      <c r="Q6" s="90" t="s">
        <v>20</v>
      </c>
    </row>
    <row r="7" spans="1:17" ht="18" customHeight="1">
      <c r="A7" s="83">
        <v>1</v>
      </c>
      <c r="B7" s="25" t="s">
        <v>950</v>
      </c>
      <c r="C7" s="26" t="s">
        <v>951</v>
      </c>
      <c r="D7" s="27" t="s">
        <v>952</v>
      </c>
      <c r="E7" s="28" t="s">
        <v>109</v>
      </c>
      <c r="F7" s="28" t="s">
        <v>110</v>
      </c>
      <c r="G7" s="28"/>
      <c r="H7" s="71">
        <v>4.85</v>
      </c>
      <c r="I7" s="71">
        <v>4.97</v>
      </c>
      <c r="J7" s="71">
        <v>4.77</v>
      </c>
      <c r="K7" s="71"/>
      <c r="L7" s="71">
        <v>4.64</v>
      </c>
      <c r="M7" s="71">
        <v>4.9</v>
      </c>
      <c r="N7" s="71">
        <v>5.03</v>
      </c>
      <c r="O7" s="166">
        <f aca="true" t="shared" si="0" ref="O7:O32">MAX(H7:N7)</f>
        <v>5.03</v>
      </c>
      <c r="P7" s="167" t="str">
        <f aca="true" t="shared" si="1" ref="P7:P22">IF(ISBLANK(O7),"",IF(O7&gt;=7.2,"KSM",IF(O7&gt;=6.7,"I A",IF(O7&gt;=6.2,"II A",IF(O7&gt;=5.6,"III A",IF(O7&gt;=5,"I JA",IF(O7&gt;=4.45,"II JA",IF(O7&gt;=4,"III JA"))))))))</f>
        <v>I JA</v>
      </c>
      <c r="Q7" s="29" t="s">
        <v>442</v>
      </c>
    </row>
    <row r="8" spans="1:17" ht="18" customHeight="1">
      <c r="A8" s="83">
        <v>2</v>
      </c>
      <c r="B8" s="13" t="s">
        <v>642</v>
      </c>
      <c r="C8" s="11" t="s">
        <v>943</v>
      </c>
      <c r="D8" s="14">
        <v>37876</v>
      </c>
      <c r="E8" s="15" t="s">
        <v>159</v>
      </c>
      <c r="F8" s="15" t="s">
        <v>160</v>
      </c>
      <c r="G8" s="15"/>
      <c r="H8" s="71">
        <v>4.6</v>
      </c>
      <c r="I8" s="71">
        <v>4.9</v>
      </c>
      <c r="J8" s="71">
        <v>4.45</v>
      </c>
      <c r="K8" s="71"/>
      <c r="L8" s="71">
        <v>4.7</v>
      </c>
      <c r="M8" s="71">
        <v>4.7</v>
      </c>
      <c r="N8" s="71" t="s">
        <v>1075</v>
      </c>
      <c r="O8" s="166">
        <f t="shared" si="0"/>
        <v>4.9</v>
      </c>
      <c r="P8" s="167" t="str">
        <f t="shared" si="1"/>
        <v>II JA</v>
      </c>
      <c r="Q8" s="17" t="s">
        <v>811</v>
      </c>
    </row>
    <row r="9" spans="1:17" ht="18" customHeight="1">
      <c r="A9" s="83">
        <v>3</v>
      </c>
      <c r="B9" s="13" t="s">
        <v>549</v>
      </c>
      <c r="C9" s="11" t="s">
        <v>934</v>
      </c>
      <c r="D9" s="14">
        <v>38068</v>
      </c>
      <c r="E9" s="15" t="s">
        <v>142</v>
      </c>
      <c r="F9" s="15" t="s">
        <v>143</v>
      </c>
      <c r="G9" s="15"/>
      <c r="H9" s="71" t="s">
        <v>1075</v>
      </c>
      <c r="I9" s="71">
        <v>4.88</v>
      </c>
      <c r="J9" s="71">
        <v>4.62</v>
      </c>
      <c r="K9" s="71"/>
      <c r="L9" s="71">
        <v>4.75</v>
      </c>
      <c r="M9" s="71">
        <v>4.57</v>
      </c>
      <c r="N9" s="71">
        <v>4.78</v>
      </c>
      <c r="O9" s="166">
        <f t="shared" si="0"/>
        <v>4.88</v>
      </c>
      <c r="P9" s="167" t="str">
        <f t="shared" si="1"/>
        <v>II JA</v>
      </c>
      <c r="Q9" s="91" t="s">
        <v>181</v>
      </c>
    </row>
    <row r="10" spans="1:17" ht="18" customHeight="1">
      <c r="A10" s="83">
        <v>4</v>
      </c>
      <c r="B10" s="13" t="s">
        <v>939</v>
      </c>
      <c r="C10" s="11" t="s">
        <v>940</v>
      </c>
      <c r="D10" s="14">
        <v>37664</v>
      </c>
      <c r="E10" s="15" t="s">
        <v>187</v>
      </c>
      <c r="F10" s="15" t="s">
        <v>188</v>
      </c>
      <c r="G10" s="15"/>
      <c r="H10" s="71">
        <v>4.17</v>
      </c>
      <c r="I10" s="71">
        <v>4.8</v>
      </c>
      <c r="J10" s="71">
        <v>4.63</v>
      </c>
      <c r="K10" s="71"/>
      <c r="L10" s="71">
        <v>4.64</v>
      </c>
      <c r="M10" s="71">
        <v>4.84</v>
      </c>
      <c r="N10" s="71">
        <v>4.71</v>
      </c>
      <c r="O10" s="166">
        <f t="shared" si="0"/>
        <v>4.84</v>
      </c>
      <c r="P10" s="167" t="str">
        <f t="shared" si="1"/>
        <v>II JA</v>
      </c>
      <c r="Q10" s="17" t="s">
        <v>701</v>
      </c>
    </row>
    <row r="11" spans="1:256" s="77" customFormat="1" ht="18" customHeight="1">
      <c r="A11" s="83">
        <v>5</v>
      </c>
      <c r="B11" s="25" t="s">
        <v>275</v>
      </c>
      <c r="C11" s="26" t="s">
        <v>953</v>
      </c>
      <c r="D11" s="27" t="s">
        <v>954</v>
      </c>
      <c r="E11" s="28" t="s">
        <v>53</v>
      </c>
      <c r="F11" s="28" t="s">
        <v>54</v>
      </c>
      <c r="G11" s="28"/>
      <c r="H11" s="71">
        <v>4.62</v>
      </c>
      <c r="I11" s="71">
        <v>4.8</v>
      </c>
      <c r="J11" s="71">
        <v>4.7</v>
      </c>
      <c r="K11" s="71"/>
      <c r="L11" s="71">
        <v>4.6</v>
      </c>
      <c r="M11" s="71">
        <v>4.6</v>
      </c>
      <c r="N11" s="71">
        <v>4.65</v>
      </c>
      <c r="O11" s="166">
        <f t="shared" si="0"/>
        <v>4.8</v>
      </c>
      <c r="P11" s="167" t="str">
        <f t="shared" si="1"/>
        <v>II JA</v>
      </c>
      <c r="Q11" s="17" t="s">
        <v>368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17" ht="18" customHeight="1">
      <c r="A12" s="83">
        <v>6</v>
      </c>
      <c r="B12" s="13" t="s">
        <v>429</v>
      </c>
      <c r="C12" s="11" t="s">
        <v>936</v>
      </c>
      <c r="D12" s="14">
        <v>38241</v>
      </c>
      <c r="E12" s="15" t="s">
        <v>187</v>
      </c>
      <c r="F12" s="15" t="s">
        <v>188</v>
      </c>
      <c r="G12" s="15"/>
      <c r="H12" s="71">
        <v>4.36</v>
      </c>
      <c r="I12" s="71">
        <v>4.58</v>
      </c>
      <c r="J12" s="71">
        <v>4.4</v>
      </c>
      <c r="K12" s="71"/>
      <c r="L12" s="71">
        <v>4.35</v>
      </c>
      <c r="M12" s="71">
        <v>4.5</v>
      </c>
      <c r="N12" s="71">
        <v>4.25</v>
      </c>
      <c r="O12" s="166">
        <f t="shared" si="0"/>
        <v>4.58</v>
      </c>
      <c r="P12" s="167" t="str">
        <f t="shared" si="1"/>
        <v>II JA</v>
      </c>
      <c r="Q12" s="17" t="s">
        <v>189</v>
      </c>
    </row>
    <row r="13" spans="1:17" ht="18" customHeight="1">
      <c r="A13" s="83">
        <v>7</v>
      </c>
      <c r="B13" s="13" t="s">
        <v>422</v>
      </c>
      <c r="C13" s="11" t="s">
        <v>946</v>
      </c>
      <c r="D13" s="14" t="s">
        <v>947</v>
      </c>
      <c r="E13" s="15" t="s">
        <v>335</v>
      </c>
      <c r="F13" s="15" t="s">
        <v>336</v>
      </c>
      <c r="G13" s="15"/>
      <c r="H13" s="71">
        <v>4.21</v>
      </c>
      <c r="I13" s="71">
        <v>4.45</v>
      </c>
      <c r="J13" s="71">
        <v>4.34</v>
      </c>
      <c r="K13" s="71"/>
      <c r="L13" s="71">
        <v>4.27</v>
      </c>
      <c r="M13" s="71" t="s">
        <v>1075</v>
      </c>
      <c r="N13" s="71">
        <v>4.5</v>
      </c>
      <c r="O13" s="166">
        <f t="shared" si="0"/>
        <v>4.5</v>
      </c>
      <c r="P13" s="167" t="str">
        <f t="shared" si="1"/>
        <v>II JA</v>
      </c>
      <c r="Q13" s="17" t="s">
        <v>891</v>
      </c>
    </row>
    <row r="14" spans="1:17" ht="18" customHeight="1">
      <c r="A14" s="83">
        <v>8</v>
      </c>
      <c r="B14" s="13" t="s">
        <v>228</v>
      </c>
      <c r="C14" s="11" t="s">
        <v>929</v>
      </c>
      <c r="D14" s="14" t="s">
        <v>930</v>
      </c>
      <c r="E14" s="15" t="s">
        <v>72</v>
      </c>
      <c r="F14" s="15" t="s">
        <v>73</v>
      </c>
      <c r="G14" s="15"/>
      <c r="H14" s="71">
        <v>4.48</v>
      </c>
      <c r="I14" s="71">
        <v>4.3</v>
      </c>
      <c r="J14" s="71">
        <v>4.33</v>
      </c>
      <c r="K14" s="71"/>
      <c r="L14" s="71" t="s">
        <v>1099</v>
      </c>
      <c r="M14" s="71" t="s">
        <v>1099</v>
      </c>
      <c r="N14" s="71" t="s">
        <v>1099</v>
      </c>
      <c r="O14" s="166">
        <f t="shared" si="0"/>
        <v>4.48</v>
      </c>
      <c r="P14" s="167" t="str">
        <f t="shared" si="1"/>
        <v>II JA</v>
      </c>
      <c r="Q14" s="17" t="s">
        <v>860</v>
      </c>
    </row>
    <row r="15" spans="1:17" ht="18" customHeight="1">
      <c r="A15" s="83">
        <v>9</v>
      </c>
      <c r="B15" s="13" t="s">
        <v>231</v>
      </c>
      <c r="C15" s="11" t="s">
        <v>1049</v>
      </c>
      <c r="D15" s="14">
        <v>37865</v>
      </c>
      <c r="E15" s="15" t="s">
        <v>53</v>
      </c>
      <c r="F15" s="15" t="s">
        <v>54</v>
      </c>
      <c r="G15" s="28"/>
      <c r="H15" s="71">
        <v>4</v>
      </c>
      <c r="I15" s="71">
        <v>4.25</v>
      </c>
      <c r="J15" s="71">
        <v>4.25</v>
      </c>
      <c r="K15" s="71"/>
      <c r="L15" s="71">
        <v>4.27</v>
      </c>
      <c r="M15" s="71">
        <v>4.05</v>
      </c>
      <c r="N15" s="71">
        <v>4.35</v>
      </c>
      <c r="O15" s="166">
        <f t="shared" si="0"/>
        <v>4.35</v>
      </c>
      <c r="P15" s="167" t="str">
        <f t="shared" si="1"/>
        <v>III JA</v>
      </c>
      <c r="Q15" s="17" t="s">
        <v>204</v>
      </c>
    </row>
    <row r="16" spans="1:17" ht="18" customHeight="1">
      <c r="A16" s="83">
        <v>10</v>
      </c>
      <c r="B16" s="13" t="s">
        <v>216</v>
      </c>
      <c r="C16" s="11" t="s">
        <v>948</v>
      </c>
      <c r="D16" s="14" t="s">
        <v>531</v>
      </c>
      <c r="E16" s="15" t="s">
        <v>347</v>
      </c>
      <c r="F16" s="15" t="s">
        <v>348</v>
      </c>
      <c r="G16" s="15" t="s">
        <v>349</v>
      </c>
      <c r="H16" s="71">
        <v>3.98</v>
      </c>
      <c r="I16" s="71" t="s">
        <v>1075</v>
      </c>
      <c r="J16" s="71">
        <v>4.3</v>
      </c>
      <c r="K16" s="71"/>
      <c r="L16" s="71"/>
      <c r="M16" s="71"/>
      <c r="N16" s="71"/>
      <c r="O16" s="166">
        <f t="shared" si="0"/>
        <v>4.3</v>
      </c>
      <c r="P16" s="167" t="str">
        <f t="shared" si="1"/>
        <v>III JA</v>
      </c>
      <c r="Q16" s="17" t="s">
        <v>350</v>
      </c>
    </row>
    <row r="17" spans="1:17" ht="18" customHeight="1">
      <c r="A17" s="83">
        <v>11</v>
      </c>
      <c r="B17" s="25" t="s">
        <v>957</v>
      </c>
      <c r="C17" s="26" t="s">
        <v>958</v>
      </c>
      <c r="D17" s="27" t="s">
        <v>959</v>
      </c>
      <c r="E17" s="28" t="s">
        <v>960</v>
      </c>
      <c r="F17" s="28" t="s">
        <v>54</v>
      </c>
      <c r="G17" s="28"/>
      <c r="H17" s="71">
        <v>3.63</v>
      </c>
      <c r="I17" s="71">
        <v>4.25</v>
      </c>
      <c r="J17" s="71">
        <v>4.23</v>
      </c>
      <c r="K17" s="71"/>
      <c r="L17" s="71"/>
      <c r="M17" s="71"/>
      <c r="N17" s="71"/>
      <c r="O17" s="166">
        <f t="shared" si="0"/>
        <v>4.25</v>
      </c>
      <c r="P17" s="167" t="str">
        <f t="shared" si="1"/>
        <v>III JA</v>
      </c>
      <c r="Q17" s="91" t="s">
        <v>961</v>
      </c>
    </row>
    <row r="18" spans="1:17" ht="18" customHeight="1">
      <c r="A18" s="83">
        <v>12</v>
      </c>
      <c r="B18" s="13" t="s">
        <v>196</v>
      </c>
      <c r="C18" s="11" t="s">
        <v>1035</v>
      </c>
      <c r="D18" s="14" t="s">
        <v>1036</v>
      </c>
      <c r="E18" s="15" t="s">
        <v>92</v>
      </c>
      <c r="F18" s="15" t="s">
        <v>93</v>
      </c>
      <c r="G18" s="28"/>
      <c r="H18" s="71">
        <v>4.05</v>
      </c>
      <c r="I18" s="71">
        <v>4.15</v>
      </c>
      <c r="J18" s="71">
        <v>4.24</v>
      </c>
      <c r="K18" s="71"/>
      <c r="L18" s="71"/>
      <c r="M18" s="71"/>
      <c r="N18" s="71"/>
      <c r="O18" s="166">
        <f t="shared" si="0"/>
        <v>4.24</v>
      </c>
      <c r="P18" s="167" t="str">
        <f t="shared" si="1"/>
        <v>III JA</v>
      </c>
      <c r="Q18" s="17" t="s">
        <v>1037</v>
      </c>
    </row>
    <row r="19" spans="1:17" ht="18" customHeight="1">
      <c r="A19" s="83">
        <v>13</v>
      </c>
      <c r="B19" s="13" t="s">
        <v>1038</v>
      </c>
      <c r="C19" s="11" t="s">
        <v>1039</v>
      </c>
      <c r="D19" s="14" t="s">
        <v>1040</v>
      </c>
      <c r="E19" s="15" t="s">
        <v>92</v>
      </c>
      <c r="F19" s="15" t="s">
        <v>93</v>
      </c>
      <c r="G19" s="28"/>
      <c r="H19" s="71">
        <v>3.92</v>
      </c>
      <c r="I19" s="71">
        <v>4.05</v>
      </c>
      <c r="J19" s="71">
        <v>4.16</v>
      </c>
      <c r="K19" s="71"/>
      <c r="L19" s="71"/>
      <c r="M19" s="71"/>
      <c r="N19" s="71"/>
      <c r="O19" s="166">
        <f t="shared" si="0"/>
        <v>4.16</v>
      </c>
      <c r="P19" s="167" t="str">
        <f t="shared" si="1"/>
        <v>III JA</v>
      </c>
      <c r="Q19" s="17" t="s">
        <v>1037</v>
      </c>
    </row>
    <row r="20" spans="1:17" ht="18" customHeight="1">
      <c r="A20" s="83">
        <v>14</v>
      </c>
      <c r="B20" s="13" t="s">
        <v>937</v>
      </c>
      <c r="C20" s="11" t="s">
        <v>938</v>
      </c>
      <c r="D20" s="14">
        <v>37903</v>
      </c>
      <c r="E20" s="15" t="s">
        <v>187</v>
      </c>
      <c r="F20" s="15" t="s">
        <v>188</v>
      </c>
      <c r="G20" s="15"/>
      <c r="H20" s="71">
        <v>3.86</v>
      </c>
      <c r="I20" s="71">
        <v>4.15</v>
      </c>
      <c r="J20" s="71">
        <v>4.08</v>
      </c>
      <c r="K20" s="71"/>
      <c r="L20" s="71"/>
      <c r="M20" s="71"/>
      <c r="N20" s="71"/>
      <c r="O20" s="166">
        <f t="shared" si="0"/>
        <v>4.15</v>
      </c>
      <c r="P20" s="167" t="str">
        <f t="shared" si="1"/>
        <v>III JA</v>
      </c>
      <c r="Q20" s="17" t="s">
        <v>189</v>
      </c>
    </row>
    <row r="21" spans="1:17" ht="18" customHeight="1">
      <c r="A21" s="83">
        <v>15</v>
      </c>
      <c r="B21" s="13" t="s">
        <v>652</v>
      </c>
      <c r="C21" s="11" t="s">
        <v>276</v>
      </c>
      <c r="D21" s="14">
        <v>38035</v>
      </c>
      <c r="E21" s="15" t="s">
        <v>168</v>
      </c>
      <c r="F21" s="15" t="s">
        <v>169</v>
      </c>
      <c r="G21" s="15"/>
      <c r="H21" s="71" t="s">
        <v>1075</v>
      </c>
      <c r="I21" s="71" t="s">
        <v>1075</v>
      </c>
      <c r="J21" s="71">
        <v>4.14</v>
      </c>
      <c r="K21" s="71"/>
      <c r="L21" s="71"/>
      <c r="M21" s="71"/>
      <c r="N21" s="71"/>
      <c r="O21" s="166">
        <f t="shared" si="0"/>
        <v>4.14</v>
      </c>
      <c r="P21" s="167" t="str">
        <f t="shared" si="1"/>
        <v>III JA</v>
      </c>
      <c r="Q21" s="17" t="s">
        <v>170</v>
      </c>
    </row>
    <row r="22" spans="1:17" ht="18" customHeight="1">
      <c r="A22" s="83">
        <v>16</v>
      </c>
      <c r="B22" s="13" t="s">
        <v>463</v>
      </c>
      <c r="C22" s="11" t="s">
        <v>935</v>
      </c>
      <c r="D22" s="14">
        <v>38195</v>
      </c>
      <c r="E22" s="15" t="s">
        <v>142</v>
      </c>
      <c r="F22" s="15" t="s">
        <v>143</v>
      </c>
      <c r="G22" s="15"/>
      <c r="H22" s="73">
        <v>3.97</v>
      </c>
      <c r="I22" s="73">
        <v>3.93</v>
      </c>
      <c r="J22" s="73">
        <v>4.03</v>
      </c>
      <c r="K22" s="73"/>
      <c r="L22" s="73"/>
      <c r="M22" s="73"/>
      <c r="N22" s="73"/>
      <c r="O22" s="166">
        <f t="shared" si="0"/>
        <v>4.03</v>
      </c>
      <c r="P22" s="167" t="str">
        <f t="shared" si="1"/>
        <v>III JA</v>
      </c>
      <c r="Q22" s="91" t="s">
        <v>181</v>
      </c>
    </row>
    <row r="23" spans="1:17" ht="18" customHeight="1">
      <c r="A23" s="83">
        <v>17</v>
      </c>
      <c r="B23" s="25" t="s">
        <v>962</v>
      </c>
      <c r="C23" s="26" t="s">
        <v>963</v>
      </c>
      <c r="D23" s="27">
        <v>37730</v>
      </c>
      <c r="E23" s="28" t="s">
        <v>66</v>
      </c>
      <c r="F23" s="28" t="s">
        <v>67</v>
      </c>
      <c r="G23" s="28"/>
      <c r="H23" s="71">
        <v>3.92</v>
      </c>
      <c r="I23" s="71">
        <v>3.9</v>
      </c>
      <c r="J23" s="71">
        <v>3.98</v>
      </c>
      <c r="K23" s="71"/>
      <c r="L23" s="71"/>
      <c r="M23" s="71"/>
      <c r="N23" s="71"/>
      <c r="O23" s="166">
        <f t="shared" si="0"/>
        <v>3.98</v>
      </c>
      <c r="P23" s="167"/>
      <c r="Q23" s="17" t="s">
        <v>165</v>
      </c>
    </row>
    <row r="24" spans="1:17" ht="18" customHeight="1">
      <c r="A24" s="83">
        <v>18</v>
      </c>
      <c r="B24" s="25" t="s">
        <v>673</v>
      </c>
      <c r="C24" s="26" t="s">
        <v>544</v>
      </c>
      <c r="D24" s="27">
        <v>38108</v>
      </c>
      <c r="E24" s="28" t="s">
        <v>53</v>
      </c>
      <c r="F24" s="28" t="s">
        <v>54</v>
      </c>
      <c r="G24" s="28"/>
      <c r="H24" s="71">
        <v>3.91</v>
      </c>
      <c r="I24" s="71">
        <v>2.76</v>
      </c>
      <c r="J24" s="71">
        <v>2.85</v>
      </c>
      <c r="K24" s="71"/>
      <c r="L24" s="71"/>
      <c r="M24" s="71"/>
      <c r="N24" s="71"/>
      <c r="O24" s="166">
        <f t="shared" si="0"/>
        <v>3.91</v>
      </c>
      <c r="P24" s="167"/>
      <c r="Q24" s="17" t="s">
        <v>816</v>
      </c>
    </row>
    <row r="25" spans="1:17" ht="18" customHeight="1">
      <c r="A25" s="83">
        <v>19</v>
      </c>
      <c r="B25" s="13" t="s">
        <v>270</v>
      </c>
      <c r="C25" s="11" t="s">
        <v>949</v>
      </c>
      <c r="D25" s="14">
        <v>38029</v>
      </c>
      <c r="E25" s="15" t="s">
        <v>267</v>
      </c>
      <c r="F25" s="15" t="s">
        <v>268</v>
      </c>
      <c r="G25" s="15"/>
      <c r="H25" s="71">
        <v>3.62</v>
      </c>
      <c r="I25" s="71">
        <v>3.75</v>
      </c>
      <c r="J25" s="71">
        <v>3.75</v>
      </c>
      <c r="K25" s="71"/>
      <c r="L25" s="71"/>
      <c r="M25" s="71"/>
      <c r="N25" s="71"/>
      <c r="O25" s="166">
        <f t="shared" si="0"/>
        <v>3.75</v>
      </c>
      <c r="P25" s="167"/>
      <c r="Q25" s="17" t="s">
        <v>269</v>
      </c>
    </row>
    <row r="26" spans="1:17" ht="18" customHeight="1">
      <c r="A26" s="83">
        <v>20</v>
      </c>
      <c r="B26" s="13" t="s">
        <v>688</v>
      </c>
      <c r="C26" s="11" t="s">
        <v>550</v>
      </c>
      <c r="D26" s="14" t="s">
        <v>933</v>
      </c>
      <c r="E26" s="15" t="s">
        <v>47</v>
      </c>
      <c r="F26" s="15" t="s">
        <v>48</v>
      </c>
      <c r="G26" s="15"/>
      <c r="H26" s="71">
        <v>3.69</v>
      </c>
      <c r="I26" s="71">
        <v>3.63</v>
      </c>
      <c r="J26" s="71">
        <v>3.4</v>
      </c>
      <c r="K26" s="71"/>
      <c r="L26" s="71"/>
      <c r="M26" s="71"/>
      <c r="N26" s="71"/>
      <c r="O26" s="166">
        <f t="shared" si="0"/>
        <v>3.69</v>
      </c>
      <c r="P26" s="167"/>
      <c r="Q26" s="17" t="s">
        <v>49</v>
      </c>
    </row>
    <row r="27" spans="1:17" ht="18" customHeight="1">
      <c r="A27" s="83">
        <v>21</v>
      </c>
      <c r="B27" s="25" t="s">
        <v>964</v>
      </c>
      <c r="C27" s="26" t="s">
        <v>674</v>
      </c>
      <c r="D27" s="27" t="s">
        <v>965</v>
      </c>
      <c r="E27" s="28" t="s">
        <v>122</v>
      </c>
      <c r="F27" s="28" t="s">
        <v>123</v>
      </c>
      <c r="G27" s="28"/>
      <c r="H27" s="71">
        <v>3.25</v>
      </c>
      <c r="I27" s="71" t="s">
        <v>1075</v>
      </c>
      <c r="J27" s="71">
        <v>3.53</v>
      </c>
      <c r="K27" s="71"/>
      <c r="L27" s="71"/>
      <c r="M27" s="71"/>
      <c r="N27" s="71"/>
      <c r="O27" s="166">
        <f t="shared" si="0"/>
        <v>3.53</v>
      </c>
      <c r="P27" s="167"/>
      <c r="Q27" s="17" t="s">
        <v>124</v>
      </c>
    </row>
    <row r="28" spans="1:17" ht="18" customHeight="1">
      <c r="A28" s="83">
        <v>22</v>
      </c>
      <c r="B28" s="13" t="s">
        <v>225</v>
      </c>
      <c r="C28" s="11" t="s">
        <v>927</v>
      </c>
      <c r="D28" s="14" t="s">
        <v>818</v>
      </c>
      <c r="E28" s="15" t="s">
        <v>80</v>
      </c>
      <c r="F28" s="15" t="s">
        <v>81</v>
      </c>
      <c r="G28" s="15"/>
      <c r="H28" s="71">
        <v>3.41</v>
      </c>
      <c r="I28" s="71">
        <v>3.21</v>
      </c>
      <c r="J28" s="71">
        <v>2.82</v>
      </c>
      <c r="K28" s="71"/>
      <c r="L28" s="71"/>
      <c r="M28" s="71"/>
      <c r="N28" s="71"/>
      <c r="O28" s="166">
        <f t="shared" si="0"/>
        <v>3.41</v>
      </c>
      <c r="P28" s="167"/>
      <c r="Q28" s="17" t="s">
        <v>82</v>
      </c>
    </row>
    <row r="29" spans="1:17" ht="18" customHeight="1">
      <c r="A29" s="83">
        <v>23</v>
      </c>
      <c r="B29" s="25" t="s">
        <v>228</v>
      </c>
      <c r="C29" s="26" t="s">
        <v>955</v>
      </c>
      <c r="D29" s="27" t="s">
        <v>956</v>
      </c>
      <c r="E29" s="28" t="s">
        <v>53</v>
      </c>
      <c r="F29" s="28" t="s">
        <v>54</v>
      </c>
      <c r="G29" s="28"/>
      <c r="H29" s="71">
        <v>3.38</v>
      </c>
      <c r="I29" s="71">
        <v>3.26</v>
      </c>
      <c r="J29" s="71">
        <v>3.4</v>
      </c>
      <c r="K29" s="71"/>
      <c r="L29" s="71"/>
      <c r="M29" s="71"/>
      <c r="N29" s="71"/>
      <c r="O29" s="166">
        <f t="shared" si="0"/>
        <v>3.4</v>
      </c>
      <c r="P29" s="167"/>
      <c r="Q29" s="17" t="s">
        <v>816</v>
      </c>
    </row>
    <row r="30" spans="1:17" s="33" customFormat="1" ht="18" customHeight="1">
      <c r="A30" s="83">
        <v>24</v>
      </c>
      <c r="B30" s="13" t="s">
        <v>549</v>
      </c>
      <c r="C30" s="11" t="s">
        <v>931</v>
      </c>
      <c r="D30" s="14" t="s">
        <v>932</v>
      </c>
      <c r="E30" s="15" t="s">
        <v>60</v>
      </c>
      <c r="F30" s="15" t="s">
        <v>61</v>
      </c>
      <c r="G30" s="15"/>
      <c r="H30" s="71" t="s">
        <v>1075</v>
      </c>
      <c r="I30" s="71">
        <v>3.2</v>
      </c>
      <c r="J30" s="71" t="s">
        <v>1075</v>
      </c>
      <c r="K30" s="71"/>
      <c r="L30" s="71"/>
      <c r="M30" s="71"/>
      <c r="N30" s="71"/>
      <c r="O30" s="166">
        <f t="shared" si="0"/>
        <v>3.2</v>
      </c>
      <c r="P30" s="167"/>
      <c r="Q30" s="17" t="s">
        <v>297</v>
      </c>
    </row>
    <row r="31" spans="1:17" s="33" customFormat="1" ht="18" customHeight="1">
      <c r="A31" s="83">
        <v>25</v>
      </c>
      <c r="B31" s="13" t="s">
        <v>941</v>
      </c>
      <c r="C31" s="11" t="s">
        <v>942</v>
      </c>
      <c r="D31" s="14">
        <v>38183</v>
      </c>
      <c r="E31" s="15" t="s">
        <v>35</v>
      </c>
      <c r="F31" s="15" t="s">
        <v>36</v>
      </c>
      <c r="G31" s="15"/>
      <c r="H31" s="71">
        <v>3</v>
      </c>
      <c r="I31" s="71">
        <v>2.88</v>
      </c>
      <c r="J31" s="71">
        <v>2.95</v>
      </c>
      <c r="K31" s="71"/>
      <c r="L31" s="71"/>
      <c r="M31" s="71"/>
      <c r="N31" s="71"/>
      <c r="O31" s="166">
        <f t="shared" si="0"/>
        <v>3</v>
      </c>
      <c r="P31" s="167"/>
      <c r="Q31" s="17" t="s">
        <v>37</v>
      </c>
    </row>
    <row r="32" spans="1:17" s="33" customFormat="1" ht="18" customHeight="1">
      <c r="A32" s="83">
        <v>26</v>
      </c>
      <c r="B32" s="13" t="s">
        <v>225</v>
      </c>
      <c r="C32" s="11" t="s">
        <v>928</v>
      </c>
      <c r="D32" s="14" t="s">
        <v>471</v>
      </c>
      <c r="E32" s="15" t="s">
        <v>80</v>
      </c>
      <c r="F32" s="15" t="s">
        <v>81</v>
      </c>
      <c r="G32" s="15"/>
      <c r="H32" s="71">
        <v>2.76</v>
      </c>
      <c r="I32" s="71">
        <v>2.9</v>
      </c>
      <c r="J32" s="71">
        <v>2.68</v>
      </c>
      <c r="K32" s="71"/>
      <c r="L32" s="71"/>
      <c r="M32" s="71"/>
      <c r="N32" s="71"/>
      <c r="O32" s="166">
        <f t="shared" si="0"/>
        <v>2.9</v>
      </c>
      <c r="P32" s="167"/>
      <c r="Q32" s="17" t="s">
        <v>82</v>
      </c>
    </row>
  </sheetData>
  <sheetProtection/>
  <mergeCells count="1">
    <mergeCell ref="H5:N5"/>
  </mergeCells>
  <printOptions horizontalCentered="1"/>
  <pageMargins left="0.15748031496062992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10.421875" style="35" customWidth="1"/>
    <col min="3" max="3" width="14.421875" style="35" customWidth="1"/>
    <col min="4" max="4" width="10.7109375" style="36" customWidth="1"/>
    <col min="5" max="5" width="13.140625" style="37" bestFit="1" customWidth="1"/>
    <col min="6" max="6" width="12.8515625" style="37" bestFit="1" customWidth="1"/>
    <col min="7" max="7" width="11.2812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00390625" style="41" bestFit="1" customWidth="1"/>
    <col min="16" max="16" width="7.00390625" style="42" bestFit="1" customWidth="1"/>
    <col min="17" max="17" width="16.42187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966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4:16" s="3" customFormat="1" ht="11.25">
      <c r="D5" s="36"/>
      <c r="H5" s="175" t="s">
        <v>785</v>
      </c>
      <c r="I5" s="176"/>
      <c r="J5" s="176"/>
      <c r="K5" s="176"/>
      <c r="L5" s="176"/>
      <c r="M5" s="176"/>
      <c r="N5" s="177"/>
      <c r="O5" s="84"/>
      <c r="P5" s="85"/>
    </row>
    <row r="6" spans="1:17" s="76" customFormat="1" ht="10.5">
      <c r="A6" s="52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2">
        <v>1</v>
      </c>
      <c r="I6" s="66">
        <v>2</v>
      </c>
      <c r="J6" s="66">
        <v>3</v>
      </c>
      <c r="K6" s="66" t="s">
        <v>468</v>
      </c>
      <c r="L6" s="86">
        <v>4</v>
      </c>
      <c r="M6" s="66">
        <v>5</v>
      </c>
      <c r="N6" s="87">
        <v>6</v>
      </c>
      <c r="O6" s="88" t="s">
        <v>286</v>
      </c>
      <c r="P6" s="89" t="s">
        <v>19</v>
      </c>
      <c r="Q6" s="90" t="s">
        <v>20</v>
      </c>
    </row>
    <row r="7" spans="1:17" ht="18" customHeight="1">
      <c r="A7" s="83">
        <v>1</v>
      </c>
      <c r="B7" s="13" t="s">
        <v>969</v>
      </c>
      <c r="C7" s="11" t="s">
        <v>746</v>
      </c>
      <c r="D7" s="14">
        <v>37657</v>
      </c>
      <c r="E7" s="15" t="s">
        <v>142</v>
      </c>
      <c r="F7" s="15" t="s">
        <v>143</v>
      </c>
      <c r="G7" s="15"/>
      <c r="H7" s="71">
        <v>10.15</v>
      </c>
      <c r="I7" s="71">
        <v>11.27</v>
      </c>
      <c r="J7" s="71">
        <v>10.49</v>
      </c>
      <c r="K7" s="71"/>
      <c r="L7" s="71">
        <v>10.93</v>
      </c>
      <c r="M7" s="71">
        <v>10.42</v>
      </c>
      <c r="N7" s="71">
        <v>11.32</v>
      </c>
      <c r="O7" s="125">
        <f aca="true" t="shared" si="0" ref="O7:O24">MAX(H7:N7)</f>
        <v>11.32</v>
      </c>
      <c r="P7" s="160" t="str">
        <f aca="true" t="shared" si="1" ref="P7:P24">IF(ISBLANK(O7),"",IF(O7&gt;=9,"I JA",IF(O7&gt;=8,"II JA",IF(O7&gt;=7.1,"III JA"))))</f>
        <v>I JA</v>
      </c>
      <c r="Q7" s="17" t="s">
        <v>973</v>
      </c>
    </row>
    <row r="8" spans="1:17" ht="18" customHeight="1">
      <c r="A8" s="83">
        <v>2</v>
      </c>
      <c r="B8" s="13" t="s">
        <v>1002</v>
      </c>
      <c r="C8" s="11" t="s">
        <v>1003</v>
      </c>
      <c r="D8" s="14">
        <v>37857</v>
      </c>
      <c r="E8" s="15" t="s">
        <v>591</v>
      </c>
      <c r="F8" s="15" t="s">
        <v>592</v>
      </c>
      <c r="G8" s="15" t="s">
        <v>856</v>
      </c>
      <c r="H8" s="71">
        <v>8.92</v>
      </c>
      <c r="I8" s="71">
        <v>9.82</v>
      </c>
      <c r="J8" s="71">
        <v>8.93</v>
      </c>
      <c r="K8" s="71"/>
      <c r="L8" s="71">
        <v>8.46</v>
      </c>
      <c r="M8" s="71" t="s">
        <v>1075</v>
      </c>
      <c r="N8" s="71">
        <v>10.29</v>
      </c>
      <c r="O8" s="125">
        <f t="shared" si="0"/>
        <v>10.29</v>
      </c>
      <c r="P8" s="160" t="str">
        <f t="shared" si="1"/>
        <v>I JA</v>
      </c>
      <c r="Q8" s="17" t="s">
        <v>857</v>
      </c>
    </row>
    <row r="9" spans="1:17" ht="18" customHeight="1">
      <c r="A9" s="83">
        <v>3</v>
      </c>
      <c r="B9" s="13" t="s">
        <v>21</v>
      </c>
      <c r="C9" s="11" t="s">
        <v>994</v>
      </c>
      <c r="D9" s="14" t="s">
        <v>340</v>
      </c>
      <c r="E9" s="15" t="s">
        <v>66</v>
      </c>
      <c r="F9" s="15" t="s">
        <v>67</v>
      </c>
      <c r="G9" s="15"/>
      <c r="H9" s="71">
        <v>9.88</v>
      </c>
      <c r="I9" s="71">
        <v>9.88</v>
      </c>
      <c r="J9" s="71">
        <v>8.49</v>
      </c>
      <c r="K9" s="71"/>
      <c r="L9" s="71">
        <v>9.86</v>
      </c>
      <c r="M9" s="71">
        <v>9.09</v>
      </c>
      <c r="N9" s="71">
        <v>9.15</v>
      </c>
      <c r="O9" s="125">
        <f t="shared" si="0"/>
        <v>9.88</v>
      </c>
      <c r="P9" s="160" t="str">
        <f t="shared" si="1"/>
        <v>I JA</v>
      </c>
      <c r="Q9" s="17" t="s">
        <v>908</v>
      </c>
    </row>
    <row r="10" spans="1:256" s="77" customFormat="1" ht="18" customHeight="1">
      <c r="A10" s="83">
        <v>4</v>
      </c>
      <c r="B10" s="13" t="s">
        <v>987</v>
      </c>
      <c r="C10" s="11" t="s">
        <v>988</v>
      </c>
      <c r="D10" s="14" t="s">
        <v>989</v>
      </c>
      <c r="E10" s="15" t="s">
        <v>252</v>
      </c>
      <c r="F10" s="15" t="s">
        <v>253</v>
      </c>
      <c r="G10" s="15"/>
      <c r="H10" s="71">
        <v>9.16</v>
      </c>
      <c r="I10" s="71">
        <v>8.93</v>
      </c>
      <c r="J10" s="71">
        <v>9.51</v>
      </c>
      <c r="K10" s="71"/>
      <c r="L10" s="71">
        <v>9.68</v>
      </c>
      <c r="M10" s="71">
        <v>8.55</v>
      </c>
      <c r="N10" s="71">
        <v>8.9</v>
      </c>
      <c r="O10" s="125">
        <f t="shared" si="0"/>
        <v>9.68</v>
      </c>
      <c r="P10" s="160" t="str">
        <f t="shared" si="1"/>
        <v>I JA</v>
      </c>
      <c r="Q10" s="17" t="s">
        <v>990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83">
        <v>5</v>
      </c>
      <c r="B11" s="13" t="s">
        <v>496</v>
      </c>
      <c r="C11" s="11" t="s">
        <v>977</v>
      </c>
      <c r="D11" s="14">
        <v>38118</v>
      </c>
      <c r="E11" s="15" t="s">
        <v>187</v>
      </c>
      <c r="F11" s="15" t="s">
        <v>188</v>
      </c>
      <c r="G11" s="15"/>
      <c r="H11" s="71">
        <v>9.65</v>
      </c>
      <c r="I11" s="71">
        <v>9.2</v>
      </c>
      <c r="J11" s="71">
        <v>8.17</v>
      </c>
      <c r="K11" s="71"/>
      <c r="L11" s="71">
        <v>8.97</v>
      </c>
      <c r="M11" s="71">
        <v>9.07</v>
      </c>
      <c r="N11" s="71" t="s">
        <v>1075</v>
      </c>
      <c r="O11" s="125">
        <f t="shared" si="0"/>
        <v>9.65</v>
      </c>
      <c r="P11" s="160" t="str">
        <f t="shared" si="1"/>
        <v>I JA</v>
      </c>
      <c r="Q11" s="17" t="s">
        <v>978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7" ht="18" customHeight="1">
      <c r="A12" s="83">
        <v>6</v>
      </c>
      <c r="B12" s="13" t="s">
        <v>969</v>
      </c>
      <c r="C12" s="11" t="s">
        <v>972</v>
      </c>
      <c r="D12" s="14">
        <v>37986</v>
      </c>
      <c r="E12" s="15" t="s">
        <v>142</v>
      </c>
      <c r="F12" s="15" t="s">
        <v>143</v>
      </c>
      <c r="G12" s="15"/>
      <c r="H12" s="71">
        <v>8.45</v>
      </c>
      <c r="I12" s="71">
        <v>9.02</v>
      </c>
      <c r="J12" s="71">
        <v>8.83</v>
      </c>
      <c r="K12" s="71"/>
      <c r="L12" s="71">
        <v>8.81</v>
      </c>
      <c r="M12" s="71">
        <v>8.78</v>
      </c>
      <c r="N12" s="71">
        <v>9.37</v>
      </c>
      <c r="O12" s="125">
        <f t="shared" si="0"/>
        <v>9.37</v>
      </c>
      <c r="P12" s="160" t="str">
        <f t="shared" si="1"/>
        <v>I JA</v>
      </c>
      <c r="Q12" s="17" t="s">
        <v>315</v>
      </c>
    </row>
    <row r="13" spans="1:220" ht="18" customHeight="1">
      <c r="A13" s="83">
        <v>7</v>
      </c>
      <c r="B13" s="13" t="s">
        <v>980</v>
      </c>
      <c r="C13" s="11" t="s">
        <v>981</v>
      </c>
      <c r="D13" s="14" t="s">
        <v>108</v>
      </c>
      <c r="E13" s="15" t="s">
        <v>347</v>
      </c>
      <c r="F13" s="15" t="s">
        <v>348</v>
      </c>
      <c r="G13" s="15" t="s">
        <v>349</v>
      </c>
      <c r="H13" s="71">
        <v>8.88</v>
      </c>
      <c r="I13" s="71">
        <v>8.38</v>
      </c>
      <c r="J13" s="71">
        <v>8.54</v>
      </c>
      <c r="K13" s="71"/>
      <c r="L13" s="71">
        <v>8.44</v>
      </c>
      <c r="M13" s="71">
        <v>9.09</v>
      </c>
      <c r="N13" s="71">
        <v>8.12</v>
      </c>
      <c r="O13" s="125">
        <f t="shared" si="0"/>
        <v>9.09</v>
      </c>
      <c r="P13" s="160" t="str">
        <f t="shared" si="1"/>
        <v>I JA</v>
      </c>
      <c r="Q13" s="17" t="s">
        <v>350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18" customHeight="1">
      <c r="A14" s="83">
        <v>8</v>
      </c>
      <c r="B14" s="13" t="s">
        <v>999</v>
      </c>
      <c r="C14" s="11" t="s">
        <v>1000</v>
      </c>
      <c r="D14" s="14" t="s">
        <v>1001</v>
      </c>
      <c r="E14" s="15" t="s">
        <v>92</v>
      </c>
      <c r="F14" s="15" t="s">
        <v>93</v>
      </c>
      <c r="G14" s="15"/>
      <c r="H14" s="71">
        <v>7.7</v>
      </c>
      <c r="I14" s="71">
        <v>8.22</v>
      </c>
      <c r="J14" s="71">
        <v>8.72</v>
      </c>
      <c r="K14" s="71"/>
      <c r="L14" s="71">
        <v>7.96</v>
      </c>
      <c r="M14" s="71">
        <v>8.22</v>
      </c>
      <c r="N14" s="71">
        <v>9.02</v>
      </c>
      <c r="O14" s="125">
        <f t="shared" si="0"/>
        <v>9.02</v>
      </c>
      <c r="P14" s="160" t="str">
        <f t="shared" si="1"/>
        <v>I JA</v>
      </c>
      <c r="Q14" s="17" t="s">
        <v>996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18" customHeight="1">
      <c r="A15" s="83">
        <v>9</v>
      </c>
      <c r="B15" s="13" t="s">
        <v>983</v>
      </c>
      <c r="C15" s="11" t="s">
        <v>984</v>
      </c>
      <c r="D15" s="14" t="s">
        <v>985</v>
      </c>
      <c r="E15" s="15" t="s">
        <v>252</v>
      </c>
      <c r="F15" s="15" t="s">
        <v>253</v>
      </c>
      <c r="G15" s="15"/>
      <c r="H15" s="71">
        <v>8.26</v>
      </c>
      <c r="I15" s="71">
        <v>8.2</v>
      </c>
      <c r="J15" s="71">
        <v>8.6</v>
      </c>
      <c r="K15" s="71"/>
      <c r="L15" s="71"/>
      <c r="M15" s="71"/>
      <c r="N15" s="71"/>
      <c r="O15" s="125">
        <f t="shared" si="0"/>
        <v>8.6</v>
      </c>
      <c r="P15" s="160" t="str">
        <f t="shared" si="1"/>
        <v>II JA</v>
      </c>
      <c r="Q15" s="17" t="s">
        <v>986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3" ht="18" customHeight="1">
      <c r="A16" s="83">
        <v>10</v>
      </c>
      <c r="B16" s="13" t="s">
        <v>494</v>
      </c>
      <c r="C16" s="11" t="s">
        <v>995</v>
      </c>
      <c r="D16" s="14">
        <v>37775</v>
      </c>
      <c r="E16" s="15" t="s">
        <v>92</v>
      </c>
      <c r="F16" s="15" t="s">
        <v>93</v>
      </c>
      <c r="G16" s="15"/>
      <c r="H16" s="71">
        <v>7.22</v>
      </c>
      <c r="I16" s="71">
        <v>8.54</v>
      </c>
      <c r="J16" s="71">
        <v>7.47</v>
      </c>
      <c r="K16" s="71"/>
      <c r="L16" s="71"/>
      <c r="M16" s="71"/>
      <c r="N16" s="71"/>
      <c r="O16" s="125">
        <f t="shared" si="0"/>
        <v>8.54</v>
      </c>
      <c r="P16" s="160" t="str">
        <f t="shared" si="1"/>
        <v>II JA</v>
      </c>
      <c r="Q16" s="17" t="s">
        <v>996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18" customHeight="1">
      <c r="A17" s="83">
        <v>11</v>
      </c>
      <c r="B17" s="13" t="s">
        <v>298</v>
      </c>
      <c r="C17" s="11" t="s">
        <v>992</v>
      </c>
      <c r="D17" s="14" t="s">
        <v>993</v>
      </c>
      <c r="E17" s="15" t="s">
        <v>66</v>
      </c>
      <c r="F17" s="15" t="s">
        <v>67</v>
      </c>
      <c r="G17" s="15"/>
      <c r="H17" s="71" t="s">
        <v>1075</v>
      </c>
      <c r="I17" s="71">
        <v>8.05</v>
      </c>
      <c r="J17" s="71" t="s">
        <v>1075</v>
      </c>
      <c r="K17" s="71"/>
      <c r="L17" s="71"/>
      <c r="M17" s="71"/>
      <c r="N17" s="71"/>
      <c r="O17" s="125">
        <f t="shared" si="0"/>
        <v>8.05</v>
      </c>
      <c r="P17" s="160" t="str">
        <f t="shared" si="1"/>
        <v>II JA</v>
      </c>
      <c r="Q17" s="17" t="s">
        <v>908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18" customHeight="1">
      <c r="A18" s="83">
        <v>12</v>
      </c>
      <c r="B18" s="13" t="s">
        <v>974</v>
      </c>
      <c r="C18" s="11" t="s">
        <v>975</v>
      </c>
      <c r="D18" s="14">
        <v>37866</v>
      </c>
      <c r="E18" s="15" t="s">
        <v>187</v>
      </c>
      <c r="F18" s="15" t="s">
        <v>188</v>
      </c>
      <c r="G18" s="15"/>
      <c r="H18" s="71">
        <v>7.68</v>
      </c>
      <c r="I18" s="71">
        <v>7.92</v>
      </c>
      <c r="J18" s="71">
        <v>7.67</v>
      </c>
      <c r="K18" s="71"/>
      <c r="L18" s="71"/>
      <c r="M18" s="71"/>
      <c r="N18" s="71"/>
      <c r="O18" s="125">
        <f t="shared" si="0"/>
        <v>7.92</v>
      </c>
      <c r="P18" s="160" t="str">
        <f t="shared" si="1"/>
        <v>III JA</v>
      </c>
      <c r="Q18" s="91" t="s">
        <v>976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18" customHeight="1">
      <c r="A19" s="83">
        <v>13</v>
      </c>
      <c r="B19" s="13" t="s">
        <v>171</v>
      </c>
      <c r="C19" s="11" t="s">
        <v>979</v>
      </c>
      <c r="D19" s="14">
        <v>37775</v>
      </c>
      <c r="E19" s="15" t="s">
        <v>187</v>
      </c>
      <c r="F19" s="15" t="s">
        <v>188</v>
      </c>
      <c r="G19" s="15"/>
      <c r="H19" s="71">
        <v>7.57</v>
      </c>
      <c r="I19" s="71">
        <v>7.84</v>
      </c>
      <c r="J19" s="71">
        <v>7.9</v>
      </c>
      <c r="K19" s="71"/>
      <c r="L19" s="71"/>
      <c r="M19" s="71"/>
      <c r="N19" s="71"/>
      <c r="O19" s="125">
        <f t="shared" si="0"/>
        <v>7.9</v>
      </c>
      <c r="P19" s="160" t="str">
        <f t="shared" si="1"/>
        <v>III JA</v>
      </c>
      <c r="Q19" s="17" t="s">
        <v>978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18" customHeight="1">
      <c r="A20" s="83">
        <v>14</v>
      </c>
      <c r="B20" s="13" t="s">
        <v>138</v>
      </c>
      <c r="C20" s="11" t="s">
        <v>970</v>
      </c>
      <c r="D20" s="14" t="s">
        <v>971</v>
      </c>
      <c r="E20" s="15" t="s">
        <v>301</v>
      </c>
      <c r="F20" s="15" t="s">
        <v>302</v>
      </c>
      <c r="G20" s="15"/>
      <c r="H20" s="71">
        <v>7.75</v>
      </c>
      <c r="I20" s="71">
        <v>7.59</v>
      </c>
      <c r="J20" s="71">
        <v>7.29</v>
      </c>
      <c r="K20" s="71"/>
      <c r="L20" s="71"/>
      <c r="M20" s="71"/>
      <c r="N20" s="71"/>
      <c r="O20" s="125">
        <f t="shared" si="0"/>
        <v>7.75</v>
      </c>
      <c r="P20" s="160" t="str">
        <f t="shared" si="1"/>
        <v>III JA</v>
      </c>
      <c r="Q20" s="17" t="s">
        <v>303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18" customHeight="1">
      <c r="A21" s="83">
        <v>15</v>
      </c>
      <c r="B21" s="13" t="s">
        <v>63</v>
      </c>
      <c r="C21" s="11" t="s">
        <v>997</v>
      </c>
      <c r="D21" s="14" t="s">
        <v>998</v>
      </c>
      <c r="E21" s="15" t="s">
        <v>92</v>
      </c>
      <c r="F21" s="15" t="s">
        <v>93</v>
      </c>
      <c r="G21" s="15"/>
      <c r="H21" s="71">
        <v>7.29</v>
      </c>
      <c r="I21" s="71">
        <v>7.02</v>
      </c>
      <c r="J21" s="71">
        <v>7.75</v>
      </c>
      <c r="K21" s="71"/>
      <c r="L21" s="71"/>
      <c r="M21" s="71"/>
      <c r="N21" s="71"/>
      <c r="O21" s="125">
        <f t="shared" si="0"/>
        <v>7.75</v>
      </c>
      <c r="P21" s="160" t="str">
        <f t="shared" si="1"/>
        <v>III JA</v>
      </c>
      <c r="Q21" s="17" t="s">
        <v>996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18" customHeight="1">
      <c r="A22" s="83">
        <v>16</v>
      </c>
      <c r="B22" s="13" t="s">
        <v>106</v>
      </c>
      <c r="C22" s="11" t="s">
        <v>967</v>
      </c>
      <c r="D22" s="14" t="s">
        <v>968</v>
      </c>
      <c r="E22" s="15" t="s">
        <v>738</v>
      </c>
      <c r="F22" s="15" t="s">
        <v>739</v>
      </c>
      <c r="G22" s="15" t="s">
        <v>740</v>
      </c>
      <c r="H22" s="73">
        <v>7.5</v>
      </c>
      <c r="I22" s="73" t="s">
        <v>1075</v>
      </c>
      <c r="J22" s="73">
        <v>6.15</v>
      </c>
      <c r="K22" s="73"/>
      <c r="L22" s="73"/>
      <c r="M22" s="73"/>
      <c r="N22" s="73"/>
      <c r="O22" s="125">
        <f t="shared" si="0"/>
        <v>7.5</v>
      </c>
      <c r="P22" s="160" t="str">
        <f t="shared" si="1"/>
        <v>III JA</v>
      </c>
      <c r="Q22" s="17" t="s">
        <v>741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18" customHeight="1">
      <c r="A23" s="83">
        <v>17</v>
      </c>
      <c r="B23" s="13" t="s">
        <v>885</v>
      </c>
      <c r="C23" s="11" t="s">
        <v>982</v>
      </c>
      <c r="D23" s="14" t="s">
        <v>834</v>
      </c>
      <c r="E23" s="15" t="s">
        <v>109</v>
      </c>
      <c r="F23" s="15" t="s">
        <v>110</v>
      </c>
      <c r="G23" s="15" t="s">
        <v>111</v>
      </c>
      <c r="H23" s="71">
        <v>7.18</v>
      </c>
      <c r="I23" s="71">
        <v>6.75</v>
      </c>
      <c r="J23" s="71">
        <v>6.39</v>
      </c>
      <c r="K23" s="71"/>
      <c r="L23" s="71"/>
      <c r="M23" s="71"/>
      <c r="N23" s="71"/>
      <c r="O23" s="125">
        <f t="shared" si="0"/>
        <v>7.18</v>
      </c>
      <c r="P23" s="160" t="str">
        <f t="shared" si="1"/>
        <v>III JA</v>
      </c>
      <c r="Q23" s="17" t="s">
        <v>112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ht="18" customHeight="1">
      <c r="A24" s="83">
        <v>18</v>
      </c>
      <c r="B24" s="13" t="s">
        <v>633</v>
      </c>
      <c r="C24" s="11" t="s">
        <v>991</v>
      </c>
      <c r="D24" s="14" t="s">
        <v>529</v>
      </c>
      <c r="E24" s="15" t="s">
        <v>66</v>
      </c>
      <c r="F24" s="15" t="s">
        <v>67</v>
      </c>
      <c r="G24" s="15"/>
      <c r="H24" s="71">
        <v>6.36</v>
      </c>
      <c r="I24" s="71">
        <v>6.9</v>
      </c>
      <c r="J24" s="71">
        <v>7.14</v>
      </c>
      <c r="K24" s="71"/>
      <c r="L24" s="71"/>
      <c r="M24" s="71"/>
      <c r="N24" s="71"/>
      <c r="O24" s="125">
        <f t="shared" si="0"/>
        <v>7.14</v>
      </c>
      <c r="P24" s="160" t="str">
        <f t="shared" si="1"/>
        <v>III JA</v>
      </c>
      <c r="Q24" s="17" t="s">
        <v>68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</sheetData>
  <sheetProtection/>
  <mergeCells count="1">
    <mergeCell ref="H5:N5"/>
  </mergeCells>
  <printOptions horizontalCentered="1"/>
  <pageMargins left="0.15902777777777777" right="0.16944444444444445" top="0.4097222222222222" bottom="0.15" header="0.39305555555555555" footer="0.393055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7.57421875" style="42" customWidth="1"/>
    <col min="10" max="10" width="7.00390625" style="42" bestFit="1" customWidth="1"/>
    <col min="11" max="11" width="24.7109375" style="3" customWidth="1"/>
    <col min="12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1" s="3" customFormat="1" ht="12" customHeight="1">
      <c r="A3" s="35"/>
      <c r="B3" s="35"/>
      <c r="C3" s="43"/>
      <c r="D3" s="44"/>
      <c r="E3" s="45"/>
      <c r="F3" s="45"/>
      <c r="G3" s="45"/>
      <c r="H3" s="42"/>
      <c r="I3" s="42"/>
      <c r="J3" s="42"/>
      <c r="K3" s="111"/>
    </row>
    <row r="4" spans="2:11" s="31" customFormat="1" ht="15.75">
      <c r="B4" s="1" t="s">
        <v>9</v>
      </c>
      <c r="C4" s="1"/>
      <c r="D4" s="44"/>
      <c r="E4" s="114"/>
      <c r="F4" s="114"/>
      <c r="G4" s="37"/>
      <c r="H4" s="42"/>
      <c r="I4" s="42"/>
      <c r="J4" s="42"/>
      <c r="K4" s="3"/>
    </row>
    <row r="5" spans="2:6" ht="16.5" thickBot="1">
      <c r="B5" s="1"/>
      <c r="C5" s="1"/>
      <c r="D5" s="44"/>
      <c r="E5" s="114"/>
      <c r="F5" s="114"/>
    </row>
    <row r="6" spans="1:11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106</v>
      </c>
      <c r="C7" s="11" t="s">
        <v>186</v>
      </c>
      <c r="D7" s="14">
        <v>37659</v>
      </c>
      <c r="E7" s="15" t="s">
        <v>187</v>
      </c>
      <c r="F7" s="15" t="s">
        <v>188</v>
      </c>
      <c r="G7" s="15"/>
      <c r="H7" s="117">
        <v>8.65</v>
      </c>
      <c r="I7" s="116">
        <v>8.32</v>
      </c>
      <c r="J7" s="12" t="s">
        <v>1101</v>
      </c>
      <c r="K7" s="17" t="s">
        <v>189</v>
      </c>
    </row>
    <row r="8" spans="1:11" ht="18" customHeight="1">
      <c r="A8" s="83">
        <v>2</v>
      </c>
      <c r="B8" s="25" t="s">
        <v>106</v>
      </c>
      <c r="C8" s="26" t="s">
        <v>107</v>
      </c>
      <c r="D8" s="27" t="s">
        <v>108</v>
      </c>
      <c r="E8" s="28" t="s">
        <v>109</v>
      </c>
      <c r="F8" s="28" t="s">
        <v>110</v>
      </c>
      <c r="G8" s="28" t="s">
        <v>111</v>
      </c>
      <c r="H8" s="117">
        <v>8.5</v>
      </c>
      <c r="I8" s="116">
        <v>8.47</v>
      </c>
      <c r="J8" s="12" t="str">
        <f aca="true" t="shared" si="0" ref="J8:J32">IF(ISBLANK(H8),"",IF(H8&lt;=8.44,"II A",IF(H8&lt;=9.04,"III A",IF(H8&lt;=9.64,"I JA",IF(H8&lt;=10.04,"II JA",IF(H8&lt;=10.34,"III JA"))))))</f>
        <v>III A</v>
      </c>
      <c r="K8" s="29" t="s">
        <v>112</v>
      </c>
    </row>
    <row r="9" spans="1:11" ht="18" customHeight="1">
      <c r="A9" s="83">
        <v>2</v>
      </c>
      <c r="B9" s="13" t="s">
        <v>125</v>
      </c>
      <c r="C9" s="11" t="s">
        <v>126</v>
      </c>
      <c r="D9" s="14" t="s">
        <v>127</v>
      </c>
      <c r="E9" s="15" t="s">
        <v>24</v>
      </c>
      <c r="F9" s="15" t="s">
        <v>25</v>
      </c>
      <c r="G9" s="15"/>
      <c r="H9" s="116">
        <v>8.45</v>
      </c>
      <c r="I9" s="117">
        <v>8.56</v>
      </c>
      <c r="J9" s="12" t="str">
        <f t="shared" si="0"/>
        <v>III A</v>
      </c>
      <c r="K9" s="17" t="s">
        <v>26</v>
      </c>
    </row>
    <row r="10" spans="1:11" ht="18" customHeight="1">
      <c r="A10" s="83">
        <v>3</v>
      </c>
      <c r="B10" s="13" t="s">
        <v>147</v>
      </c>
      <c r="C10" s="11" t="s">
        <v>148</v>
      </c>
      <c r="D10" s="14">
        <v>38297</v>
      </c>
      <c r="E10" s="15" t="s">
        <v>142</v>
      </c>
      <c r="F10" s="15" t="s">
        <v>143</v>
      </c>
      <c r="G10" s="15"/>
      <c r="H10" s="117">
        <v>8.73</v>
      </c>
      <c r="I10" s="116">
        <v>8.72</v>
      </c>
      <c r="J10" s="12" t="str">
        <f t="shared" si="0"/>
        <v>III A</v>
      </c>
      <c r="K10" s="17" t="s">
        <v>144</v>
      </c>
    </row>
    <row r="11" spans="1:11" ht="18" customHeight="1">
      <c r="A11" s="83">
        <v>5</v>
      </c>
      <c r="B11" s="25" t="s">
        <v>134</v>
      </c>
      <c r="C11" s="26" t="s">
        <v>135</v>
      </c>
      <c r="D11" s="27" t="s">
        <v>136</v>
      </c>
      <c r="E11" s="28" t="s">
        <v>92</v>
      </c>
      <c r="F11" s="28" t="s">
        <v>93</v>
      </c>
      <c r="G11" s="28"/>
      <c r="H11" s="116">
        <v>8.73</v>
      </c>
      <c r="I11" s="117">
        <v>8.8</v>
      </c>
      <c r="J11" s="12" t="str">
        <f t="shared" si="0"/>
        <v>III A</v>
      </c>
      <c r="K11" s="29" t="s">
        <v>137</v>
      </c>
    </row>
    <row r="12" spans="1:11" ht="18" customHeight="1">
      <c r="A12" s="83">
        <v>6</v>
      </c>
      <c r="B12" s="25" t="s">
        <v>63</v>
      </c>
      <c r="C12" s="26" t="s">
        <v>64</v>
      </c>
      <c r="D12" s="27" t="s">
        <v>65</v>
      </c>
      <c r="E12" s="28" t="s">
        <v>66</v>
      </c>
      <c r="F12" s="28" t="s">
        <v>67</v>
      </c>
      <c r="G12" s="28"/>
      <c r="H12" s="117">
        <v>8.96</v>
      </c>
      <c r="I12" s="116">
        <v>8.83</v>
      </c>
      <c r="J12" s="12" t="str">
        <f t="shared" si="0"/>
        <v>III A</v>
      </c>
      <c r="K12" s="29" t="s">
        <v>68</v>
      </c>
    </row>
    <row r="13" spans="1:11" ht="18" customHeight="1">
      <c r="A13" s="83">
        <v>7</v>
      </c>
      <c r="B13" s="13" t="s">
        <v>95</v>
      </c>
      <c r="C13" s="11" t="s">
        <v>102</v>
      </c>
      <c r="D13" s="14" t="s">
        <v>103</v>
      </c>
      <c r="E13" s="15" t="s">
        <v>104</v>
      </c>
      <c r="F13" s="15" t="s">
        <v>31</v>
      </c>
      <c r="G13" s="15"/>
      <c r="H13" s="116">
        <v>9</v>
      </c>
      <c r="I13" s="128"/>
      <c r="J13" s="12" t="str">
        <f t="shared" si="0"/>
        <v>III A</v>
      </c>
      <c r="K13" s="17" t="s">
        <v>105</v>
      </c>
    </row>
    <row r="14" spans="1:11" ht="18" customHeight="1">
      <c r="A14" s="83">
        <v>8</v>
      </c>
      <c r="B14" s="13" t="s">
        <v>95</v>
      </c>
      <c r="C14" s="11" t="s">
        <v>99</v>
      </c>
      <c r="D14" s="14" t="s">
        <v>100</v>
      </c>
      <c r="E14" s="15" t="s">
        <v>60</v>
      </c>
      <c r="F14" s="15" t="s">
        <v>61</v>
      </c>
      <c r="G14" s="15"/>
      <c r="H14" s="116">
        <v>9.09</v>
      </c>
      <c r="I14" s="116"/>
      <c r="J14" s="12" t="str">
        <f t="shared" si="0"/>
        <v>I JA</v>
      </c>
      <c r="K14" s="17" t="s">
        <v>101</v>
      </c>
    </row>
    <row r="15" spans="1:11" ht="18" customHeight="1">
      <c r="A15" s="83">
        <v>9</v>
      </c>
      <c r="B15" s="13" t="s">
        <v>57</v>
      </c>
      <c r="C15" s="11" t="s">
        <v>58</v>
      </c>
      <c r="D15" s="14" t="s">
        <v>59</v>
      </c>
      <c r="E15" s="15" t="s">
        <v>60</v>
      </c>
      <c r="F15" s="15" t="s">
        <v>61</v>
      </c>
      <c r="G15" s="15"/>
      <c r="H15" s="116">
        <v>9.16</v>
      </c>
      <c r="I15" s="116"/>
      <c r="J15" s="12" t="str">
        <f t="shared" si="0"/>
        <v>I JA</v>
      </c>
      <c r="K15" s="17" t="s">
        <v>62</v>
      </c>
    </row>
    <row r="16" spans="1:11" ht="18" customHeight="1">
      <c r="A16" s="83">
        <v>10</v>
      </c>
      <c r="B16" s="25" t="s">
        <v>21</v>
      </c>
      <c r="C16" s="26" t="s">
        <v>128</v>
      </c>
      <c r="D16" s="27" t="s">
        <v>129</v>
      </c>
      <c r="E16" s="28" t="s">
        <v>130</v>
      </c>
      <c r="F16" s="28" t="s">
        <v>131</v>
      </c>
      <c r="G16" s="28" t="s">
        <v>132</v>
      </c>
      <c r="H16" s="116">
        <v>9.19</v>
      </c>
      <c r="I16" s="116"/>
      <c r="J16" s="12" t="str">
        <f t="shared" si="0"/>
        <v>I JA</v>
      </c>
      <c r="K16" s="29" t="s">
        <v>133</v>
      </c>
    </row>
    <row r="17" spans="1:11" ht="18" customHeight="1">
      <c r="A17" s="83">
        <v>10</v>
      </c>
      <c r="B17" s="13" t="s">
        <v>149</v>
      </c>
      <c r="C17" s="11" t="s">
        <v>150</v>
      </c>
      <c r="D17" s="14">
        <v>38274</v>
      </c>
      <c r="E17" s="15" t="s">
        <v>151</v>
      </c>
      <c r="F17" s="15" t="s">
        <v>152</v>
      </c>
      <c r="G17" s="15"/>
      <c r="H17" s="116">
        <v>9.19</v>
      </c>
      <c r="I17" s="128"/>
      <c r="J17" s="12" t="str">
        <f t="shared" si="0"/>
        <v>I JA</v>
      </c>
      <c r="K17" s="17" t="s">
        <v>153</v>
      </c>
    </row>
    <row r="18" spans="1:11" ht="18" customHeight="1">
      <c r="A18" s="83">
        <v>12</v>
      </c>
      <c r="B18" s="13" t="s">
        <v>113</v>
      </c>
      <c r="C18" s="11" t="s">
        <v>114</v>
      </c>
      <c r="D18" s="14" t="s">
        <v>115</v>
      </c>
      <c r="E18" s="15" t="s">
        <v>116</v>
      </c>
      <c r="F18" s="15" t="s">
        <v>117</v>
      </c>
      <c r="G18" s="15"/>
      <c r="H18" s="116">
        <v>9.21</v>
      </c>
      <c r="I18" s="116"/>
      <c r="J18" s="12" t="str">
        <f t="shared" si="0"/>
        <v>I JA</v>
      </c>
      <c r="K18" s="17" t="s">
        <v>118</v>
      </c>
    </row>
    <row r="19" spans="1:11" ht="18" customHeight="1">
      <c r="A19" s="83">
        <v>13</v>
      </c>
      <c r="B19" s="13" t="s">
        <v>174</v>
      </c>
      <c r="C19" s="11" t="s">
        <v>175</v>
      </c>
      <c r="D19" s="14">
        <v>38000</v>
      </c>
      <c r="E19" s="15" t="s">
        <v>168</v>
      </c>
      <c r="F19" s="15" t="s">
        <v>169</v>
      </c>
      <c r="G19" s="15"/>
      <c r="H19" s="116">
        <v>9.33</v>
      </c>
      <c r="I19" s="128"/>
      <c r="J19" s="12" t="str">
        <f t="shared" si="0"/>
        <v>I JA</v>
      </c>
      <c r="K19" s="17" t="s">
        <v>176</v>
      </c>
    </row>
    <row r="20" spans="1:11" ht="18" customHeight="1">
      <c r="A20" s="83">
        <v>13</v>
      </c>
      <c r="B20" s="13" t="s">
        <v>179</v>
      </c>
      <c r="C20" s="11" t="s">
        <v>180</v>
      </c>
      <c r="D20" s="14">
        <v>37848</v>
      </c>
      <c r="E20" s="15" t="s">
        <v>142</v>
      </c>
      <c r="F20" s="15" t="s">
        <v>143</v>
      </c>
      <c r="G20" s="15"/>
      <c r="H20" s="116">
        <v>9.33</v>
      </c>
      <c r="I20" s="128"/>
      <c r="J20" s="12" t="str">
        <f t="shared" si="0"/>
        <v>I JA</v>
      </c>
      <c r="K20" s="17" t="s">
        <v>181</v>
      </c>
    </row>
    <row r="21" spans="1:11" ht="18" customHeight="1">
      <c r="A21" s="83">
        <v>15</v>
      </c>
      <c r="B21" s="25" t="s">
        <v>85</v>
      </c>
      <c r="C21" s="26" t="s">
        <v>86</v>
      </c>
      <c r="D21" s="27" t="s">
        <v>87</v>
      </c>
      <c r="E21" s="28" t="s">
        <v>53</v>
      </c>
      <c r="F21" s="28" t="s">
        <v>54</v>
      </c>
      <c r="G21" s="28"/>
      <c r="H21" s="116">
        <v>9.47</v>
      </c>
      <c r="I21" s="116"/>
      <c r="J21" s="12" t="str">
        <f t="shared" si="0"/>
        <v>I JA</v>
      </c>
      <c r="K21" s="29" t="s">
        <v>88</v>
      </c>
    </row>
    <row r="22" spans="1:11" ht="18" customHeight="1">
      <c r="A22" s="83">
        <v>16</v>
      </c>
      <c r="B22" s="13" t="s">
        <v>21</v>
      </c>
      <c r="C22" s="11" t="s">
        <v>22</v>
      </c>
      <c r="D22" s="14" t="s">
        <v>23</v>
      </c>
      <c r="E22" s="15" t="s">
        <v>24</v>
      </c>
      <c r="F22" s="15" t="s">
        <v>25</v>
      </c>
      <c r="G22" s="15"/>
      <c r="H22" s="116">
        <v>9.59</v>
      </c>
      <c r="I22" s="128"/>
      <c r="J22" s="12" t="str">
        <f t="shared" si="0"/>
        <v>I JA</v>
      </c>
      <c r="K22" s="17" t="s">
        <v>26</v>
      </c>
    </row>
    <row r="23" spans="1:11" ht="18" customHeight="1">
      <c r="A23" s="83">
        <v>17</v>
      </c>
      <c r="B23" s="25" t="s">
        <v>95</v>
      </c>
      <c r="C23" s="26" t="s">
        <v>96</v>
      </c>
      <c r="D23" s="27" t="s">
        <v>97</v>
      </c>
      <c r="E23" s="28" t="s">
        <v>53</v>
      </c>
      <c r="F23" s="28" t="s">
        <v>54</v>
      </c>
      <c r="G23" s="28"/>
      <c r="H23" s="116">
        <v>9.59</v>
      </c>
      <c r="I23" s="116"/>
      <c r="J23" s="12" t="str">
        <f t="shared" si="0"/>
        <v>I JA</v>
      </c>
      <c r="K23" s="29" t="s">
        <v>98</v>
      </c>
    </row>
    <row r="24" spans="1:11" ht="18" customHeight="1">
      <c r="A24" s="83">
        <v>18</v>
      </c>
      <c r="B24" s="13" t="s">
        <v>77</v>
      </c>
      <c r="C24" s="11" t="s">
        <v>78</v>
      </c>
      <c r="D24" s="14" t="s">
        <v>79</v>
      </c>
      <c r="E24" s="15" t="s">
        <v>80</v>
      </c>
      <c r="F24" s="15" t="s">
        <v>81</v>
      </c>
      <c r="G24" s="15"/>
      <c r="H24" s="116">
        <v>9.61</v>
      </c>
      <c r="I24" s="116"/>
      <c r="J24" s="12" t="str">
        <f t="shared" si="0"/>
        <v>I JA</v>
      </c>
      <c r="K24" s="17" t="s">
        <v>82</v>
      </c>
    </row>
    <row r="25" spans="1:11" ht="18" customHeight="1">
      <c r="A25" s="83">
        <v>19</v>
      </c>
      <c r="B25" s="25" t="s">
        <v>38</v>
      </c>
      <c r="C25" s="26" t="s">
        <v>39</v>
      </c>
      <c r="D25" s="27" t="s">
        <v>40</v>
      </c>
      <c r="E25" s="28" t="s">
        <v>41</v>
      </c>
      <c r="F25" s="28" t="s">
        <v>42</v>
      </c>
      <c r="G25" s="28"/>
      <c r="H25" s="116">
        <v>9.64</v>
      </c>
      <c r="I25" s="116"/>
      <c r="J25" s="12" t="str">
        <f t="shared" si="0"/>
        <v>I JA</v>
      </c>
      <c r="K25" s="29" t="s">
        <v>43</v>
      </c>
    </row>
    <row r="26" spans="1:11" ht="18" customHeight="1">
      <c r="A26" s="83">
        <v>20</v>
      </c>
      <c r="B26" s="25" t="s">
        <v>89</v>
      </c>
      <c r="C26" s="26" t="s">
        <v>90</v>
      </c>
      <c r="D26" s="27" t="s">
        <v>91</v>
      </c>
      <c r="E26" s="28" t="s">
        <v>92</v>
      </c>
      <c r="F26" s="28" t="s">
        <v>93</v>
      </c>
      <c r="G26" s="28"/>
      <c r="H26" s="116">
        <v>9.66</v>
      </c>
      <c r="I26" s="116"/>
      <c r="J26" s="12" t="str">
        <f t="shared" si="0"/>
        <v>II JA</v>
      </c>
      <c r="K26" s="29" t="s">
        <v>94</v>
      </c>
    </row>
    <row r="27" spans="1:256" ht="18" customHeight="1">
      <c r="A27" s="83">
        <v>21</v>
      </c>
      <c r="B27" s="13" t="s">
        <v>154</v>
      </c>
      <c r="C27" s="11" t="s">
        <v>155</v>
      </c>
      <c r="D27" s="14">
        <v>38203</v>
      </c>
      <c r="E27" s="15" t="s">
        <v>35</v>
      </c>
      <c r="F27" s="15" t="s">
        <v>36</v>
      </c>
      <c r="G27" s="15"/>
      <c r="H27" s="116">
        <v>9.7</v>
      </c>
      <c r="I27" s="128"/>
      <c r="J27" s="12" t="str">
        <f t="shared" si="0"/>
        <v>II JA</v>
      </c>
      <c r="K27" s="17" t="s">
        <v>156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8" customHeight="1">
      <c r="A28" s="83">
        <v>22</v>
      </c>
      <c r="B28" s="25" t="s">
        <v>119</v>
      </c>
      <c r="C28" s="26" t="s">
        <v>120</v>
      </c>
      <c r="D28" s="27" t="s">
        <v>121</v>
      </c>
      <c r="E28" s="28" t="s">
        <v>122</v>
      </c>
      <c r="F28" s="28" t="s">
        <v>123</v>
      </c>
      <c r="G28" s="28"/>
      <c r="H28" s="116">
        <v>9.85</v>
      </c>
      <c r="I28" s="116"/>
      <c r="J28" s="12" t="str">
        <f t="shared" si="0"/>
        <v>II JA</v>
      </c>
      <c r="K28" s="29" t="s">
        <v>124</v>
      </c>
    </row>
    <row r="29" spans="1:11" ht="18" customHeight="1">
      <c r="A29" s="83">
        <v>23</v>
      </c>
      <c r="B29" s="13" t="s">
        <v>177</v>
      </c>
      <c r="C29" s="11" t="s">
        <v>178</v>
      </c>
      <c r="D29" s="14">
        <v>37921</v>
      </c>
      <c r="E29" s="15" t="s">
        <v>151</v>
      </c>
      <c r="F29" s="15" t="s">
        <v>152</v>
      </c>
      <c r="G29" s="15"/>
      <c r="H29" s="116">
        <v>9.89</v>
      </c>
      <c r="I29" s="128"/>
      <c r="J29" s="12" t="str">
        <f t="shared" si="0"/>
        <v>II JA</v>
      </c>
      <c r="K29" s="17" t="s">
        <v>153</v>
      </c>
    </row>
    <row r="30" spans="1:11" ht="16.5" customHeight="1">
      <c r="A30" s="83">
        <v>24</v>
      </c>
      <c r="B30" s="25" t="s">
        <v>27</v>
      </c>
      <c r="C30" s="26" t="s">
        <v>164</v>
      </c>
      <c r="D30" s="27">
        <v>38096</v>
      </c>
      <c r="E30" s="28" t="s">
        <v>66</v>
      </c>
      <c r="F30" s="28" t="s">
        <v>67</v>
      </c>
      <c r="G30" s="28"/>
      <c r="H30" s="116">
        <v>9.9</v>
      </c>
      <c r="I30" s="116"/>
      <c r="J30" s="12" t="str">
        <f t="shared" si="0"/>
        <v>II JA</v>
      </c>
      <c r="K30" s="29" t="s">
        <v>165</v>
      </c>
    </row>
    <row r="31" spans="1:11" ht="18" customHeight="1">
      <c r="A31" s="83">
        <v>25</v>
      </c>
      <c r="B31" s="13" t="s">
        <v>138</v>
      </c>
      <c r="C31" s="11" t="s">
        <v>139</v>
      </c>
      <c r="D31" s="14">
        <v>38558</v>
      </c>
      <c r="E31" s="15" t="s">
        <v>35</v>
      </c>
      <c r="F31" s="15" t="s">
        <v>36</v>
      </c>
      <c r="G31" s="15"/>
      <c r="H31" s="116">
        <v>9.97</v>
      </c>
      <c r="I31" s="128"/>
      <c r="J31" s="12" t="str">
        <f t="shared" si="0"/>
        <v>II JA</v>
      </c>
      <c r="K31" s="17" t="s">
        <v>140</v>
      </c>
    </row>
    <row r="32" spans="1:11" ht="18" customHeight="1">
      <c r="A32" s="83">
        <v>26</v>
      </c>
      <c r="B32" s="13" t="s">
        <v>172</v>
      </c>
      <c r="C32" s="11" t="s">
        <v>173</v>
      </c>
      <c r="D32" s="14">
        <v>38044</v>
      </c>
      <c r="E32" s="15" t="s">
        <v>159</v>
      </c>
      <c r="F32" s="15" t="s">
        <v>160</v>
      </c>
      <c r="G32" s="15"/>
      <c r="H32" s="116">
        <v>10.01</v>
      </c>
      <c r="I32" s="128"/>
      <c r="J32" s="12" t="str">
        <f t="shared" si="0"/>
        <v>II JA</v>
      </c>
      <c r="K32" s="17" t="s">
        <v>161</v>
      </c>
    </row>
    <row r="33" spans="1:8" s="1" customFormat="1" ht="15.75">
      <c r="A33" s="1" t="s">
        <v>0</v>
      </c>
      <c r="C33" s="6"/>
      <c r="D33" s="7"/>
      <c r="E33" s="7"/>
      <c r="F33" s="7"/>
      <c r="G33" s="8"/>
      <c r="H33" s="9"/>
    </row>
    <row r="34" spans="1:11" s="1" customFormat="1" ht="15.75">
      <c r="A34" s="1" t="s">
        <v>8</v>
      </c>
      <c r="C34" s="6"/>
      <c r="D34" s="7"/>
      <c r="E34" s="7"/>
      <c r="F34" s="8"/>
      <c r="G34" s="8"/>
      <c r="H34" s="9"/>
      <c r="I34" s="9"/>
      <c r="J34" s="9"/>
      <c r="K34" s="16"/>
    </row>
    <row r="35" spans="1:11" s="3" customFormat="1" ht="12" customHeight="1">
      <c r="A35" s="35"/>
      <c r="B35" s="35"/>
      <c r="C35" s="43"/>
      <c r="D35" s="44"/>
      <c r="E35" s="45"/>
      <c r="F35" s="45"/>
      <c r="G35" s="45"/>
      <c r="H35" s="42"/>
      <c r="I35" s="42"/>
      <c r="J35" s="42"/>
      <c r="K35" s="111"/>
    </row>
    <row r="36" spans="1:11" s="31" customFormat="1" ht="15.75">
      <c r="A36" s="126"/>
      <c r="B36" s="1" t="s">
        <v>9</v>
      </c>
      <c r="C36" s="1"/>
      <c r="D36" s="44"/>
      <c r="E36" s="114"/>
      <c r="F36" s="114"/>
      <c r="G36" s="37"/>
      <c r="H36" s="42"/>
      <c r="I36" s="42"/>
      <c r="J36" s="42"/>
      <c r="K36" s="3"/>
    </row>
    <row r="37" spans="1:11" s="31" customFormat="1" ht="16.5" thickBot="1">
      <c r="A37" s="126"/>
      <c r="B37" s="1"/>
      <c r="C37" s="1"/>
      <c r="D37" s="44"/>
      <c r="E37" s="114"/>
      <c r="F37" s="114"/>
      <c r="G37" s="37"/>
      <c r="H37" s="42"/>
      <c r="I37" s="42"/>
      <c r="J37" s="42"/>
      <c r="K37" s="3"/>
    </row>
    <row r="38" spans="1:11" s="76" customFormat="1" ht="18" customHeight="1" thickBot="1">
      <c r="A38" s="115" t="s">
        <v>1052</v>
      </c>
      <c r="B38" s="78" t="s">
        <v>11</v>
      </c>
      <c r="C38" s="79" t="s">
        <v>12</v>
      </c>
      <c r="D38" s="80" t="s">
        <v>13</v>
      </c>
      <c r="E38" s="81" t="s">
        <v>14</v>
      </c>
      <c r="F38" s="81" t="s">
        <v>15</v>
      </c>
      <c r="G38" s="81" t="s">
        <v>16</v>
      </c>
      <c r="H38" s="80" t="s">
        <v>17</v>
      </c>
      <c r="I38" s="80" t="s">
        <v>18</v>
      </c>
      <c r="J38" s="93" t="s">
        <v>19</v>
      </c>
      <c r="K38" s="90" t="s">
        <v>20</v>
      </c>
    </row>
    <row r="39" spans="1:11" ht="18" customHeight="1">
      <c r="A39" s="83">
        <v>27</v>
      </c>
      <c r="B39" s="13" t="s">
        <v>44</v>
      </c>
      <c r="C39" s="11" t="s">
        <v>45</v>
      </c>
      <c r="D39" s="14" t="s">
        <v>46</v>
      </c>
      <c r="E39" s="15" t="s">
        <v>47</v>
      </c>
      <c r="F39" s="15" t="s">
        <v>48</v>
      </c>
      <c r="G39" s="15"/>
      <c r="H39" s="116">
        <v>10.08</v>
      </c>
      <c r="I39" s="128"/>
      <c r="J39" s="12" t="str">
        <f>IF(ISBLANK(H39),"",IF(H39&lt;=8.44,"II A",IF(H39&lt;=9.04,"III A",IF(H39&lt;=9.64,"I JA",IF(H39&lt;=10.04,"II JA",IF(H39&lt;=10.34,"III JA"))))))</f>
        <v>III JA</v>
      </c>
      <c r="K39" s="17" t="s">
        <v>49</v>
      </c>
    </row>
    <row r="40" spans="1:11" ht="18" customHeight="1">
      <c r="A40" s="83">
        <v>28</v>
      </c>
      <c r="B40" s="13" t="s">
        <v>21</v>
      </c>
      <c r="C40" s="11" t="s">
        <v>75</v>
      </c>
      <c r="D40" s="14">
        <v>38704</v>
      </c>
      <c r="E40" s="15" t="s">
        <v>35</v>
      </c>
      <c r="F40" s="15" t="s">
        <v>36</v>
      </c>
      <c r="G40" s="15"/>
      <c r="H40" s="116">
        <v>10.2</v>
      </c>
      <c r="I40" s="128"/>
      <c r="J40" s="12" t="str">
        <f>IF(ISBLANK(H40),"",IF(H40&lt;=8.44,"II A",IF(H40&lt;=9.04,"III A",IF(H40&lt;=9.64,"I JA",IF(H40&lt;=10.04,"II JA",IF(H40&lt;=10.34,"III JA"))))))</f>
        <v>III JA</v>
      </c>
      <c r="K40" s="17" t="s">
        <v>76</v>
      </c>
    </row>
    <row r="41" spans="1:11" ht="18" customHeight="1">
      <c r="A41" s="83">
        <v>28</v>
      </c>
      <c r="B41" s="13" t="s">
        <v>27</v>
      </c>
      <c r="C41" s="11" t="s">
        <v>145</v>
      </c>
      <c r="D41" s="14">
        <v>38326</v>
      </c>
      <c r="E41" s="15" t="s">
        <v>35</v>
      </c>
      <c r="F41" s="15" t="s">
        <v>36</v>
      </c>
      <c r="G41" s="15"/>
      <c r="H41" s="116">
        <v>10.2</v>
      </c>
      <c r="I41" s="128"/>
      <c r="J41" s="12" t="str">
        <f>IF(ISBLANK(H41),"",IF(H41&lt;=8.44,"II A",IF(H41&lt;=9.04,"III A",IF(H41&lt;=9.64,"I JA",IF(H41&lt;=10.04,"II JA",IF(H41&lt;=10.34,"III JA"))))))</f>
        <v>III JA</v>
      </c>
      <c r="K41" s="17" t="s">
        <v>146</v>
      </c>
    </row>
    <row r="42" spans="1:256" ht="18" customHeight="1">
      <c r="A42" s="83">
        <v>30</v>
      </c>
      <c r="B42" s="25" t="s">
        <v>50</v>
      </c>
      <c r="C42" s="26" t="s">
        <v>51</v>
      </c>
      <c r="D42" s="27" t="s">
        <v>52</v>
      </c>
      <c r="E42" s="28" t="s">
        <v>53</v>
      </c>
      <c r="F42" s="28" t="s">
        <v>54</v>
      </c>
      <c r="G42" s="28" t="s">
        <v>55</v>
      </c>
      <c r="H42" s="116">
        <v>10.24</v>
      </c>
      <c r="I42" s="116"/>
      <c r="J42" s="12" t="str">
        <f>IF(ISBLANK(H42),"",IF(H42&lt;=8.44,"II A",IF(H42&lt;=9.04,"III A",IF(H42&lt;=9.64,"I JA",IF(H42&lt;=10.04,"II JA",IF(H42&lt;=10.34,"III JA"))))))</f>
        <v>III JA</v>
      </c>
      <c r="K42" s="29" t="s">
        <v>56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83">
        <v>30</v>
      </c>
      <c r="B43" s="25" t="s">
        <v>50</v>
      </c>
      <c r="C43" s="26" t="s">
        <v>51</v>
      </c>
      <c r="D43" s="27" t="s">
        <v>52</v>
      </c>
      <c r="E43" s="28" t="s">
        <v>53</v>
      </c>
      <c r="F43" s="28" t="s">
        <v>54</v>
      </c>
      <c r="G43" s="28" t="s">
        <v>55</v>
      </c>
      <c r="H43" s="116">
        <v>10.24</v>
      </c>
      <c r="I43" s="116"/>
      <c r="J43" s="12" t="str">
        <f>IF(ISBLANK(H43),"",IF(H43&lt;=8.44,"II A",IF(H43&lt;=9.04,"III A",IF(H43&lt;=9.64,"I JA",IF(H43&lt;=10.04,"II JA",IF(H43&lt;=10.34,"III JA"))))))</f>
        <v>III JA</v>
      </c>
      <c r="K43" s="29" t="s">
        <v>56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83">
        <v>31</v>
      </c>
      <c r="B44" s="13" t="s">
        <v>166</v>
      </c>
      <c r="C44" s="11" t="s">
        <v>167</v>
      </c>
      <c r="D44" s="14">
        <v>38071</v>
      </c>
      <c r="E44" s="15" t="s">
        <v>168</v>
      </c>
      <c r="F44" s="15" t="s">
        <v>169</v>
      </c>
      <c r="G44" s="15"/>
      <c r="H44" s="116">
        <v>10.35</v>
      </c>
      <c r="I44" s="128"/>
      <c r="J44" s="12"/>
      <c r="K44" s="17" t="s">
        <v>170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83">
        <v>32</v>
      </c>
      <c r="B45" s="13" t="s">
        <v>162</v>
      </c>
      <c r="C45" s="11" t="s">
        <v>163</v>
      </c>
      <c r="D45" s="14">
        <v>38119</v>
      </c>
      <c r="E45" s="15" t="s">
        <v>35</v>
      </c>
      <c r="F45" s="15" t="s">
        <v>36</v>
      </c>
      <c r="G45" s="15"/>
      <c r="H45" s="116">
        <v>10.49</v>
      </c>
      <c r="I45" s="116"/>
      <c r="J45" s="12"/>
      <c r="K45" s="17" t="s">
        <v>156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83">
        <v>33</v>
      </c>
      <c r="B46" s="13" t="s">
        <v>69</v>
      </c>
      <c r="C46" s="11" t="s">
        <v>70</v>
      </c>
      <c r="D46" s="14" t="s">
        <v>71</v>
      </c>
      <c r="E46" s="15" t="s">
        <v>72</v>
      </c>
      <c r="F46" s="15" t="s">
        <v>73</v>
      </c>
      <c r="G46" s="15"/>
      <c r="H46" s="116">
        <v>10.56</v>
      </c>
      <c r="I46" s="116"/>
      <c r="J46" s="12"/>
      <c r="K46" s="17" t="s">
        <v>74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83">
        <v>34</v>
      </c>
      <c r="B47" s="13" t="s">
        <v>27</v>
      </c>
      <c r="C47" s="11" t="s">
        <v>28</v>
      </c>
      <c r="D47" s="14" t="s">
        <v>29</v>
      </c>
      <c r="E47" s="15" t="s">
        <v>30</v>
      </c>
      <c r="F47" s="15" t="s">
        <v>31</v>
      </c>
      <c r="G47" s="15"/>
      <c r="H47" s="116">
        <v>10.63</v>
      </c>
      <c r="I47" s="128"/>
      <c r="J47" s="12"/>
      <c r="K47" s="17" t="s">
        <v>32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83">
        <v>35</v>
      </c>
      <c r="B48" s="13" t="s">
        <v>21</v>
      </c>
      <c r="C48" s="11" t="s">
        <v>83</v>
      </c>
      <c r="D48" s="14" t="s">
        <v>84</v>
      </c>
      <c r="E48" s="15" t="s">
        <v>72</v>
      </c>
      <c r="F48" s="15" t="s">
        <v>73</v>
      </c>
      <c r="G48" s="15"/>
      <c r="H48" s="116">
        <v>10.91</v>
      </c>
      <c r="I48" s="116"/>
      <c r="J48" s="12"/>
      <c r="K48" s="17" t="s">
        <v>74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83">
        <v>36</v>
      </c>
      <c r="B49" s="13" t="s">
        <v>157</v>
      </c>
      <c r="C49" s="11" t="s">
        <v>158</v>
      </c>
      <c r="D49" s="14">
        <v>38202</v>
      </c>
      <c r="E49" s="15" t="s">
        <v>159</v>
      </c>
      <c r="F49" s="15" t="s">
        <v>160</v>
      </c>
      <c r="G49" s="15"/>
      <c r="H49" s="116">
        <v>11.07</v>
      </c>
      <c r="I49" s="128"/>
      <c r="J49" s="12"/>
      <c r="K49" s="17" t="s">
        <v>161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83"/>
      <c r="B50" s="13" t="s">
        <v>177</v>
      </c>
      <c r="C50" s="11" t="s">
        <v>34</v>
      </c>
      <c r="D50" s="14">
        <v>38685</v>
      </c>
      <c r="E50" s="15" t="s">
        <v>35</v>
      </c>
      <c r="F50" s="15" t="s">
        <v>36</v>
      </c>
      <c r="G50" s="15"/>
      <c r="H50" s="116" t="s">
        <v>1100</v>
      </c>
      <c r="I50" s="117"/>
      <c r="J50" s="12"/>
      <c r="K50" s="17" t="s">
        <v>37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>
      <c r="A51" s="83"/>
      <c r="B51" s="25" t="s">
        <v>166</v>
      </c>
      <c r="C51" s="26" t="s">
        <v>182</v>
      </c>
      <c r="D51" s="27">
        <v>37735</v>
      </c>
      <c r="E51" s="28" t="s">
        <v>183</v>
      </c>
      <c r="F51" s="28" t="s">
        <v>184</v>
      </c>
      <c r="G51" s="28"/>
      <c r="H51" s="116" t="s">
        <v>1045</v>
      </c>
      <c r="I51" s="116"/>
      <c r="J51" s="12"/>
      <c r="K51" s="29" t="s">
        <v>185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5.28125" style="35" customWidth="1"/>
    <col min="2" max="2" width="10.421875" style="35" customWidth="1"/>
    <col min="3" max="3" width="13.421875" style="35" customWidth="1"/>
    <col min="4" max="4" width="10.7109375" style="36" customWidth="1"/>
    <col min="5" max="5" width="13.00390625" style="37" customWidth="1"/>
    <col min="6" max="6" width="12.8515625" style="37" bestFit="1" customWidth="1"/>
    <col min="7" max="7" width="13.421875" style="38" bestFit="1" customWidth="1"/>
    <col min="8" max="10" width="4.7109375" style="39" customWidth="1"/>
    <col min="11" max="11" width="4.7109375" style="40" hidden="1" customWidth="1"/>
    <col min="12" max="14" width="4.7109375" style="39" customWidth="1"/>
    <col min="15" max="15" width="9.00390625" style="41" bestFit="1" customWidth="1"/>
    <col min="16" max="16" width="7.00390625" style="42" bestFit="1" customWidth="1"/>
    <col min="17" max="17" width="15.28125" style="3" customWidth="1"/>
    <col min="18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spans="1:16" s="3" customFormat="1" ht="12" customHeight="1">
      <c r="A3" s="35"/>
      <c r="B3" s="35"/>
      <c r="C3" s="43"/>
      <c r="D3" s="44"/>
      <c r="E3" s="45"/>
      <c r="F3" s="45"/>
      <c r="G3" s="38"/>
      <c r="H3" s="46"/>
      <c r="I3" s="46"/>
      <c r="J3" s="46"/>
      <c r="K3" s="41"/>
      <c r="L3" s="46"/>
      <c r="M3" s="46"/>
      <c r="N3" s="46"/>
      <c r="O3" s="41"/>
      <c r="P3" s="42"/>
    </row>
    <row r="4" spans="2:16" s="31" customFormat="1" ht="15.75">
      <c r="B4" s="1" t="s">
        <v>1004</v>
      </c>
      <c r="D4" s="47"/>
      <c r="E4" s="48"/>
      <c r="F4" s="48"/>
      <c r="G4" s="49"/>
      <c r="H4" s="50"/>
      <c r="I4" s="50"/>
      <c r="J4" s="50"/>
      <c r="K4" s="61"/>
      <c r="L4" s="50"/>
      <c r="M4" s="50"/>
      <c r="N4" s="50"/>
      <c r="O4" s="62"/>
      <c r="P4" s="9"/>
    </row>
    <row r="5" spans="5:16" ht="12.75">
      <c r="E5" s="51"/>
      <c r="F5" s="51"/>
      <c r="G5" s="51"/>
      <c r="H5" s="175" t="s">
        <v>785</v>
      </c>
      <c r="I5" s="176"/>
      <c r="J5" s="176"/>
      <c r="K5" s="176"/>
      <c r="L5" s="176"/>
      <c r="M5" s="176"/>
      <c r="N5" s="177"/>
      <c r="O5" s="63"/>
      <c r="P5" s="64"/>
    </row>
    <row r="6" spans="1:17" s="32" customFormat="1" ht="10.5">
      <c r="A6" s="52" t="s">
        <v>1052</v>
      </c>
      <c r="B6" s="53" t="s">
        <v>11</v>
      </c>
      <c r="C6" s="54" t="s">
        <v>12</v>
      </c>
      <c r="D6" s="55" t="s">
        <v>13</v>
      </c>
      <c r="E6" s="56" t="s">
        <v>14</v>
      </c>
      <c r="F6" s="56" t="s">
        <v>15</v>
      </c>
      <c r="G6" s="56" t="s">
        <v>16</v>
      </c>
      <c r="H6" s="57">
        <v>1</v>
      </c>
      <c r="I6" s="65">
        <v>2</v>
      </c>
      <c r="J6" s="65">
        <v>3</v>
      </c>
      <c r="K6" s="66" t="s">
        <v>468</v>
      </c>
      <c r="L6" s="67">
        <v>4</v>
      </c>
      <c r="M6" s="65">
        <v>5</v>
      </c>
      <c r="N6" s="68">
        <v>6</v>
      </c>
      <c r="O6" s="69" t="s">
        <v>286</v>
      </c>
      <c r="P6" s="70" t="s">
        <v>19</v>
      </c>
      <c r="Q6" s="74" t="s">
        <v>20</v>
      </c>
    </row>
    <row r="7" spans="1:17" s="33" customFormat="1" ht="18" customHeight="1">
      <c r="A7" s="58">
        <v>1</v>
      </c>
      <c r="B7" s="13" t="s">
        <v>455</v>
      </c>
      <c r="C7" s="11" t="s">
        <v>271</v>
      </c>
      <c r="D7" s="14" t="s">
        <v>1010</v>
      </c>
      <c r="E7" s="15" t="s">
        <v>24</v>
      </c>
      <c r="F7" s="15" t="s">
        <v>25</v>
      </c>
      <c r="G7" s="15"/>
      <c r="H7" s="59">
        <v>11.05</v>
      </c>
      <c r="I7" s="59">
        <v>11.13</v>
      </c>
      <c r="J7" s="59">
        <v>11.19</v>
      </c>
      <c r="K7" s="72"/>
      <c r="L7" s="59">
        <v>12.05</v>
      </c>
      <c r="M7" s="59">
        <v>12.16</v>
      </c>
      <c r="N7" s="59">
        <v>12.64</v>
      </c>
      <c r="O7" s="125">
        <f aca="true" t="shared" si="0" ref="O7:O23">MAX(H7:N7)</f>
        <v>12.64</v>
      </c>
      <c r="P7" s="160" t="str">
        <f aca="true" t="shared" si="1" ref="P7:P12">IF(ISBLANK(O7),"",IF(O7&lt;9,"",IF(O7&gt;=14.3,"III A",IF(O7&gt;=12.2,"I JA",IF(O7&gt;=10.5,"II JA",IF(O7&gt;=9.5,"III JA"))))))</f>
        <v>I JA</v>
      </c>
      <c r="Q7" s="17" t="s">
        <v>26</v>
      </c>
    </row>
    <row r="8" spans="1:18" s="33" customFormat="1" ht="18" customHeight="1">
      <c r="A8" s="58">
        <v>2</v>
      </c>
      <c r="B8" s="13" t="s">
        <v>546</v>
      </c>
      <c r="C8" s="11" t="s">
        <v>1006</v>
      </c>
      <c r="D8" s="14">
        <v>37960</v>
      </c>
      <c r="E8" s="15" t="s">
        <v>142</v>
      </c>
      <c r="F8" s="15" t="s">
        <v>143</v>
      </c>
      <c r="G8" s="15"/>
      <c r="H8" s="59">
        <v>10.35</v>
      </c>
      <c r="I8" s="59">
        <v>11.46</v>
      </c>
      <c r="J8" s="59">
        <v>10.12</v>
      </c>
      <c r="K8" s="71"/>
      <c r="L8" s="59">
        <v>11.79</v>
      </c>
      <c r="M8" s="59">
        <v>12.19</v>
      </c>
      <c r="N8" s="59">
        <v>11.77</v>
      </c>
      <c r="O8" s="125">
        <f t="shared" si="0"/>
        <v>12.19</v>
      </c>
      <c r="P8" s="160" t="str">
        <f t="shared" si="1"/>
        <v>II JA</v>
      </c>
      <c r="Q8" s="17" t="s">
        <v>1007</v>
      </c>
      <c r="R8" s="39"/>
    </row>
    <row r="9" spans="1:18" s="33" customFormat="1" ht="18" customHeight="1">
      <c r="A9" s="58">
        <v>3</v>
      </c>
      <c r="B9" s="13" t="s">
        <v>642</v>
      </c>
      <c r="C9" s="11" t="s">
        <v>1008</v>
      </c>
      <c r="D9" s="14">
        <v>37733</v>
      </c>
      <c r="E9" s="15" t="s">
        <v>168</v>
      </c>
      <c r="F9" s="15" t="s">
        <v>169</v>
      </c>
      <c r="G9" s="15"/>
      <c r="H9" s="59">
        <v>11.09</v>
      </c>
      <c r="I9" s="59">
        <v>11.08</v>
      </c>
      <c r="J9" s="59">
        <v>11.32</v>
      </c>
      <c r="K9" s="71"/>
      <c r="L9" s="59">
        <v>10.94</v>
      </c>
      <c r="M9" s="59">
        <v>12.06</v>
      </c>
      <c r="N9" s="59">
        <v>11.58</v>
      </c>
      <c r="O9" s="125">
        <f t="shared" si="0"/>
        <v>12.06</v>
      </c>
      <c r="P9" s="160" t="str">
        <f t="shared" si="1"/>
        <v>II JA</v>
      </c>
      <c r="Q9" s="17" t="s">
        <v>490</v>
      </c>
      <c r="R9" s="39"/>
    </row>
    <row r="10" spans="1:18" s="33" customFormat="1" ht="18" customHeight="1">
      <c r="A10" s="58">
        <v>4</v>
      </c>
      <c r="B10" s="13" t="s">
        <v>218</v>
      </c>
      <c r="C10" s="11" t="s">
        <v>1009</v>
      </c>
      <c r="D10" s="14">
        <v>37692</v>
      </c>
      <c r="E10" s="15" t="s">
        <v>187</v>
      </c>
      <c r="F10" s="15" t="s">
        <v>188</v>
      </c>
      <c r="G10" s="15"/>
      <c r="H10" s="59" t="s">
        <v>1075</v>
      </c>
      <c r="I10" s="59">
        <v>11.33</v>
      </c>
      <c r="J10" s="59" t="s">
        <v>1075</v>
      </c>
      <c r="K10" s="71"/>
      <c r="L10" s="59">
        <v>11.49</v>
      </c>
      <c r="M10" s="59" t="s">
        <v>1075</v>
      </c>
      <c r="N10" s="59" t="s">
        <v>1075</v>
      </c>
      <c r="O10" s="125">
        <f t="shared" si="0"/>
        <v>11.49</v>
      </c>
      <c r="P10" s="160" t="str">
        <f t="shared" si="1"/>
        <v>II JA</v>
      </c>
      <c r="Q10" s="17" t="s">
        <v>803</v>
      </c>
      <c r="R10" s="39"/>
    </row>
    <row r="11" spans="1:18" s="33" customFormat="1" ht="18" customHeight="1">
      <c r="A11" s="58">
        <v>5</v>
      </c>
      <c r="B11" s="13" t="s">
        <v>937</v>
      </c>
      <c r="C11" s="11" t="s">
        <v>1011</v>
      </c>
      <c r="D11" s="14" t="s">
        <v>1012</v>
      </c>
      <c r="E11" s="15" t="s">
        <v>24</v>
      </c>
      <c r="F11" s="15" t="s">
        <v>25</v>
      </c>
      <c r="G11" s="15"/>
      <c r="H11" s="59">
        <v>10.27</v>
      </c>
      <c r="I11" s="59">
        <v>10.5</v>
      </c>
      <c r="J11" s="59">
        <v>10.68</v>
      </c>
      <c r="K11" s="71"/>
      <c r="L11" s="59">
        <v>9.9</v>
      </c>
      <c r="M11" s="59">
        <v>9.6</v>
      </c>
      <c r="N11" s="59">
        <v>10.13</v>
      </c>
      <c r="O11" s="125">
        <f t="shared" si="0"/>
        <v>10.68</v>
      </c>
      <c r="P11" s="160" t="str">
        <f t="shared" si="1"/>
        <v>II JA</v>
      </c>
      <c r="Q11" s="17" t="s">
        <v>26</v>
      </c>
      <c r="R11" s="39"/>
    </row>
    <row r="12" spans="1:18" s="33" customFormat="1" ht="18" customHeight="1">
      <c r="A12" s="58">
        <v>6</v>
      </c>
      <c r="B12" s="13" t="s">
        <v>280</v>
      </c>
      <c r="C12" s="11" t="s">
        <v>1022</v>
      </c>
      <c r="D12" s="14" t="s">
        <v>1023</v>
      </c>
      <c r="E12" s="15" t="s">
        <v>252</v>
      </c>
      <c r="F12" s="15" t="s">
        <v>253</v>
      </c>
      <c r="G12" s="15"/>
      <c r="H12" s="59" t="s">
        <v>1075</v>
      </c>
      <c r="I12" s="59">
        <v>10.03</v>
      </c>
      <c r="J12" s="59" t="s">
        <v>1075</v>
      </c>
      <c r="K12" s="71"/>
      <c r="L12" s="59" t="s">
        <v>1075</v>
      </c>
      <c r="M12" s="59">
        <v>9.58</v>
      </c>
      <c r="N12" s="59">
        <v>8.54</v>
      </c>
      <c r="O12" s="125">
        <f t="shared" si="0"/>
        <v>10.03</v>
      </c>
      <c r="P12" s="160" t="str">
        <f t="shared" si="1"/>
        <v>III JA</v>
      </c>
      <c r="Q12" s="17" t="s">
        <v>254</v>
      </c>
      <c r="R12" s="39"/>
    </row>
    <row r="13" spans="1:17" s="33" customFormat="1" ht="18" customHeight="1">
      <c r="A13" s="58">
        <v>7</v>
      </c>
      <c r="B13" s="13" t="s">
        <v>225</v>
      </c>
      <c r="C13" s="11" t="s">
        <v>1019</v>
      </c>
      <c r="D13" s="14" t="s">
        <v>1020</v>
      </c>
      <c r="E13" s="15" t="s">
        <v>109</v>
      </c>
      <c r="F13" s="15" t="s">
        <v>110</v>
      </c>
      <c r="G13" s="15"/>
      <c r="H13" s="59">
        <v>8.88</v>
      </c>
      <c r="I13" s="59">
        <v>8.72</v>
      </c>
      <c r="J13" s="59" t="s">
        <v>1075</v>
      </c>
      <c r="K13" s="71"/>
      <c r="L13" s="59">
        <v>8.94</v>
      </c>
      <c r="M13" s="59">
        <v>9.05</v>
      </c>
      <c r="N13" s="59">
        <v>9.29</v>
      </c>
      <c r="O13" s="125">
        <f t="shared" si="0"/>
        <v>9.29</v>
      </c>
      <c r="P13" s="160"/>
      <c r="Q13" s="17" t="s">
        <v>442</v>
      </c>
    </row>
    <row r="14" spans="1:17" s="33" customFormat="1" ht="18" customHeight="1">
      <c r="A14" s="58">
        <v>8</v>
      </c>
      <c r="B14" s="13" t="s">
        <v>1033</v>
      </c>
      <c r="C14" s="11" t="s">
        <v>1047</v>
      </c>
      <c r="D14" s="14">
        <v>37747</v>
      </c>
      <c r="E14" s="15" t="s">
        <v>92</v>
      </c>
      <c r="F14" s="15" t="s">
        <v>93</v>
      </c>
      <c r="G14" s="15"/>
      <c r="H14" s="59">
        <v>8.68</v>
      </c>
      <c r="I14" s="59">
        <v>8.57</v>
      </c>
      <c r="J14" s="59">
        <v>8.75</v>
      </c>
      <c r="K14" s="71"/>
      <c r="L14" s="59">
        <v>8.22</v>
      </c>
      <c r="M14" s="59">
        <v>8.19</v>
      </c>
      <c r="N14" s="59">
        <v>7.97</v>
      </c>
      <c r="O14" s="125">
        <f t="shared" si="0"/>
        <v>8.75</v>
      </c>
      <c r="P14" s="160">
        <f aca="true" t="shared" si="2" ref="P14:P23">IF(ISBLANK(O14),"",IF(O14&lt;9,"",IF(O14&gt;=14.3,"III A",IF(O14&gt;=12.2,"I JA",IF(O14&gt;=10.5,"II JA",IF(O14&gt;=9.5,"III JA"))))))</f>
      </c>
      <c r="Q14" s="17" t="s">
        <v>1034</v>
      </c>
    </row>
    <row r="15" spans="1:18" s="33" customFormat="1" ht="18" customHeight="1">
      <c r="A15" s="58">
        <v>9</v>
      </c>
      <c r="B15" s="13" t="s">
        <v>773</v>
      </c>
      <c r="C15" s="11" t="s">
        <v>1029</v>
      </c>
      <c r="D15" s="14" t="s">
        <v>1030</v>
      </c>
      <c r="E15" s="15" t="s">
        <v>629</v>
      </c>
      <c r="F15" s="15" t="s">
        <v>630</v>
      </c>
      <c r="G15" s="15"/>
      <c r="H15" s="60" t="s">
        <v>1075</v>
      </c>
      <c r="I15" s="60">
        <v>8.07</v>
      </c>
      <c r="J15" s="60">
        <v>8.25</v>
      </c>
      <c r="K15" s="73"/>
      <c r="L15" s="60"/>
      <c r="M15" s="60"/>
      <c r="N15" s="60"/>
      <c r="O15" s="125">
        <f t="shared" si="0"/>
        <v>8.25</v>
      </c>
      <c r="P15" s="160">
        <f t="shared" si="2"/>
      </c>
      <c r="Q15" s="17" t="s">
        <v>661</v>
      </c>
      <c r="R15" s="39"/>
    </row>
    <row r="16" spans="1:17" s="33" customFormat="1" ht="18" customHeight="1">
      <c r="A16" s="58">
        <v>10</v>
      </c>
      <c r="B16" s="13" t="s">
        <v>1024</v>
      </c>
      <c r="C16" s="11" t="s">
        <v>1025</v>
      </c>
      <c r="D16" s="14" t="s">
        <v>813</v>
      </c>
      <c r="E16" s="15" t="s">
        <v>53</v>
      </c>
      <c r="F16" s="15" t="s">
        <v>54</v>
      </c>
      <c r="G16" s="15" t="s">
        <v>55</v>
      </c>
      <c r="H16" s="59">
        <v>7</v>
      </c>
      <c r="I16" s="59" t="s">
        <v>1075</v>
      </c>
      <c r="J16" s="59">
        <v>8.25</v>
      </c>
      <c r="K16" s="71"/>
      <c r="L16" s="59"/>
      <c r="M16" s="59"/>
      <c r="N16" s="59"/>
      <c r="O16" s="125">
        <f t="shared" si="0"/>
        <v>8.25</v>
      </c>
      <c r="P16" s="160">
        <f t="shared" si="2"/>
      </c>
      <c r="Q16" s="17" t="s">
        <v>1026</v>
      </c>
    </row>
    <row r="17" spans="1:18" s="34" customFormat="1" ht="18" customHeight="1">
      <c r="A17" s="58">
        <v>11</v>
      </c>
      <c r="B17" s="13" t="s">
        <v>429</v>
      </c>
      <c r="C17" s="11" t="s">
        <v>1016</v>
      </c>
      <c r="D17" s="14" t="s">
        <v>865</v>
      </c>
      <c r="E17" s="15" t="s">
        <v>335</v>
      </c>
      <c r="F17" s="15" t="s">
        <v>336</v>
      </c>
      <c r="G17" s="15"/>
      <c r="H17" s="59">
        <v>8.24</v>
      </c>
      <c r="I17" s="59">
        <v>7.19</v>
      </c>
      <c r="J17" s="59">
        <v>8.08</v>
      </c>
      <c r="K17" s="71"/>
      <c r="L17" s="59"/>
      <c r="M17" s="59"/>
      <c r="N17" s="59"/>
      <c r="O17" s="125">
        <f t="shared" si="0"/>
        <v>8.24</v>
      </c>
      <c r="P17" s="160">
        <f t="shared" si="2"/>
      </c>
      <c r="Q17" s="17" t="s">
        <v>1015</v>
      </c>
      <c r="R17" s="75"/>
    </row>
    <row r="18" spans="1:17" s="33" customFormat="1" ht="18" customHeight="1">
      <c r="A18" s="58">
        <v>12</v>
      </c>
      <c r="B18" s="13" t="s">
        <v>196</v>
      </c>
      <c r="C18" s="11" t="s">
        <v>1031</v>
      </c>
      <c r="D18" s="14" t="s">
        <v>1032</v>
      </c>
      <c r="E18" s="15" t="s">
        <v>92</v>
      </c>
      <c r="F18" s="15" t="s">
        <v>93</v>
      </c>
      <c r="G18" s="15"/>
      <c r="H18" s="59">
        <v>7.51</v>
      </c>
      <c r="I18" s="59">
        <v>8.24</v>
      </c>
      <c r="J18" s="59">
        <v>7.8</v>
      </c>
      <c r="K18" s="71"/>
      <c r="L18" s="59"/>
      <c r="M18" s="59"/>
      <c r="N18" s="59"/>
      <c r="O18" s="125">
        <f t="shared" si="0"/>
        <v>8.24</v>
      </c>
      <c r="P18" s="160">
        <f t="shared" si="2"/>
      </c>
      <c r="Q18" s="17" t="s">
        <v>996</v>
      </c>
    </row>
    <row r="19" spans="1:18" s="33" customFormat="1" ht="18" customHeight="1">
      <c r="A19" s="58">
        <v>13</v>
      </c>
      <c r="B19" s="13" t="s">
        <v>652</v>
      </c>
      <c r="C19" s="11" t="s">
        <v>1013</v>
      </c>
      <c r="D19" s="14" t="s">
        <v>1014</v>
      </c>
      <c r="E19" s="15" t="s">
        <v>335</v>
      </c>
      <c r="F19" s="15" t="s">
        <v>336</v>
      </c>
      <c r="G19" s="15"/>
      <c r="H19" s="59">
        <v>7.84</v>
      </c>
      <c r="I19" s="59">
        <v>7.21</v>
      </c>
      <c r="J19" s="59">
        <v>6.78</v>
      </c>
      <c r="K19" s="71"/>
      <c r="L19" s="59"/>
      <c r="M19" s="59"/>
      <c r="N19" s="59"/>
      <c r="O19" s="125">
        <f t="shared" si="0"/>
        <v>7.84</v>
      </c>
      <c r="P19" s="160">
        <f t="shared" si="2"/>
      </c>
      <c r="Q19" s="17" t="s">
        <v>1015</v>
      </c>
      <c r="R19" s="39"/>
    </row>
    <row r="20" spans="1:18" s="33" customFormat="1" ht="18" customHeight="1">
      <c r="A20" s="58">
        <v>14</v>
      </c>
      <c r="B20" s="13" t="s">
        <v>270</v>
      </c>
      <c r="C20" s="11" t="s">
        <v>1021</v>
      </c>
      <c r="D20" s="14" t="s">
        <v>527</v>
      </c>
      <c r="E20" s="15" t="s">
        <v>109</v>
      </c>
      <c r="F20" s="15" t="s">
        <v>110</v>
      </c>
      <c r="G20" s="15"/>
      <c r="H20" s="59">
        <v>7.41</v>
      </c>
      <c r="I20" s="59">
        <v>7.81</v>
      </c>
      <c r="J20" s="59">
        <v>7.31</v>
      </c>
      <c r="K20" s="72"/>
      <c r="L20" s="59"/>
      <c r="M20" s="59"/>
      <c r="N20" s="59"/>
      <c r="O20" s="125">
        <f t="shared" si="0"/>
        <v>7.81</v>
      </c>
      <c r="P20" s="160">
        <f t="shared" si="2"/>
      </c>
      <c r="Q20" s="17" t="s">
        <v>442</v>
      </c>
      <c r="R20" s="39"/>
    </row>
    <row r="21" spans="1:18" s="33" customFormat="1" ht="18" customHeight="1">
      <c r="A21" s="58">
        <v>15</v>
      </c>
      <c r="B21" s="13" t="s">
        <v>216</v>
      </c>
      <c r="C21" s="11" t="s">
        <v>1017</v>
      </c>
      <c r="D21" s="14" t="s">
        <v>1018</v>
      </c>
      <c r="E21" s="15" t="s">
        <v>610</v>
      </c>
      <c r="F21" s="15" t="s">
        <v>611</v>
      </c>
      <c r="G21" s="15" t="s">
        <v>612</v>
      </c>
      <c r="H21" s="59">
        <v>6.46</v>
      </c>
      <c r="I21" s="59" t="s">
        <v>1075</v>
      </c>
      <c r="J21" s="59">
        <v>6.22</v>
      </c>
      <c r="K21" s="71"/>
      <c r="L21" s="59"/>
      <c r="M21" s="59"/>
      <c r="N21" s="59"/>
      <c r="O21" s="125">
        <f t="shared" si="0"/>
        <v>6.46</v>
      </c>
      <c r="P21" s="160">
        <f t="shared" si="2"/>
      </c>
      <c r="Q21" s="17" t="s">
        <v>613</v>
      </c>
      <c r="R21" s="39"/>
    </row>
    <row r="22" spans="1:18" s="33" customFormat="1" ht="18" customHeight="1">
      <c r="A22" s="58">
        <v>16</v>
      </c>
      <c r="B22" s="13" t="s">
        <v>191</v>
      </c>
      <c r="C22" s="11" t="s">
        <v>1005</v>
      </c>
      <c r="D22" s="14">
        <v>37812</v>
      </c>
      <c r="E22" s="15" t="s">
        <v>142</v>
      </c>
      <c r="F22" s="15" t="s">
        <v>143</v>
      </c>
      <c r="G22" s="15"/>
      <c r="H22" s="59">
        <v>6.24</v>
      </c>
      <c r="I22" s="59">
        <v>5.82</v>
      </c>
      <c r="J22" s="59">
        <v>5.86</v>
      </c>
      <c r="K22" s="71"/>
      <c r="L22" s="59"/>
      <c r="M22" s="59"/>
      <c r="N22" s="59"/>
      <c r="O22" s="125">
        <f t="shared" si="0"/>
        <v>6.24</v>
      </c>
      <c r="P22" s="160">
        <f t="shared" si="2"/>
      </c>
      <c r="Q22" s="17" t="s">
        <v>487</v>
      </c>
      <c r="R22" s="39"/>
    </row>
    <row r="23" spans="1:18" s="33" customFormat="1" ht="18" customHeight="1">
      <c r="A23" s="58">
        <v>17</v>
      </c>
      <c r="B23" s="13" t="s">
        <v>568</v>
      </c>
      <c r="C23" s="11" t="s">
        <v>1027</v>
      </c>
      <c r="D23" s="14" t="s">
        <v>1028</v>
      </c>
      <c r="E23" s="15" t="s">
        <v>53</v>
      </c>
      <c r="F23" s="15" t="s">
        <v>54</v>
      </c>
      <c r="G23" s="15"/>
      <c r="H23" s="59" t="s">
        <v>1075</v>
      </c>
      <c r="I23" s="59">
        <v>5.32</v>
      </c>
      <c r="J23" s="59">
        <v>5.37</v>
      </c>
      <c r="K23" s="71"/>
      <c r="L23" s="59"/>
      <c r="M23" s="59"/>
      <c r="N23" s="59"/>
      <c r="O23" s="125">
        <f t="shared" si="0"/>
        <v>5.37</v>
      </c>
      <c r="P23" s="160">
        <f t="shared" si="2"/>
      </c>
      <c r="Q23" s="17" t="s">
        <v>98</v>
      </c>
      <c r="R23" s="39"/>
    </row>
  </sheetData>
  <sheetProtection/>
  <mergeCells count="1">
    <mergeCell ref="H5:N5"/>
  </mergeCells>
  <printOptions horizontalCentered="1"/>
  <pageMargins left="0.15902777777777777" right="0.16944444444444445" top="0.4097222222222222" bottom="0.39305555555555555" header="0.39305555555555555" footer="0.393055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26.7109375" style="3" customWidth="1"/>
    <col min="10" max="16384" width="9.140625" style="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16"/>
    </row>
    <row r="3" ht="12.75">
      <c r="B3" s="43"/>
    </row>
    <row r="4" spans="1:9" s="126" customFormat="1" ht="15.75">
      <c r="A4" s="31"/>
      <c r="B4" s="1" t="s">
        <v>190</v>
      </c>
      <c r="C4" s="1"/>
      <c r="D4" s="6"/>
      <c r="E4" s="6"/>
      <c r="F4" s="6"/>
      <c r="G4" s="48"/>
      <c r="H4" s="9"/>
      <c r="I4" s="31"/>
    </row>
    <row r="5" spans="1:9" s="126" customFormat="1" ht="16.5" thickBot="1">
      <c r="A5" s="31"/>
      <c r="B5" s="1"/>
      <c r="C5" s="1"/>
      <c r="D5" s="6"/>
      <c r="E5" s="6"/>
      <c r="F5" s="6"/>
      <c r="G5" s="48"/>
      <c r="H5" s="9"/>
      <c r="I5" s="31"/>
    </row>
    <row r="6" spans="1:9" s="127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90" t="s">
        <v>20</v>
      </c>
    </row>
    <row r="7" spans="1:254" ht="17.25" customHeight="1">
      <c r="A7" s="83">
        <v>1</v>
      </c>
      <c r="B7" s="13"/>
      <c r="C7" s="11"/>
      <c r="D7" s="14"/>
      <c r="E7" s="15"/>
      <c r="F7" s="15"/>
      <c r="G7" s="15"/>
      <c r="H7" s="116"/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9" ht="18" customHeight="1">
      <c r="A8" s="83">
        <v>2</v>
      </c>
      <c r="B8" s="13" t="s">
        <v>191</v>
      </c>
      <c r="C8" s="11" t="s">
        <v>192</v>
      </c>
      <c r="D8" s="14" t="s">
        <v>193</v>
      </c>
      <c r="E8" s="15" t="s">
        <v>122</v>
      </c>
      <c r="F8" s="15" t="s">
        <v>123</v>
      </c>
      <c r="G8" s="15"/>
      <c r="H8" s="116">
        <v>11.3</v>
      </c>
      <c r="I8" s="17" t="s">
        <v>124</v>
      </c>
    </row>
    <row r="9" spans="1:254" ht="17.25" customHeight="1">
      <c r="A9" s="83">
        <v>3</v>
      </c>
      <c r="B9" s="13" t="s">
        <v>194</v>
      </c>
      <c r="C9" s="11" t="s">
        <v>195</v>
      </c>
      <c r="D9" s="14">
        <v>38510</v>
      </c>
      <c r="E9" s="15" t="s">
        <v>151</v>
      </c>
      <c r="F9" s="15" t="s">
        <v>152</v>
      </c>
      <c r="G9" s="15"/>
      <c r="H9" s="116">
        <v>9.89</v>
      </c>
      <c r="I9" s="17" t="s">
        <v>153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9" ht="17.25" customHeight="1">
      <c r="A10" s="83">
        <v>4</v>
      </c>
      <c r="B10" s="13" t="s">
        <v>196</v>
      </c>
      <c r="C10" s="11" t="s">
        <v>197</v>
      </c>
      <c r="D10" s="14" t="s">
        <v>198</v>
      </c>
      <c r="E10" s="15" t="s">
        <v>72</v>
      </c>
      <c r="F10" s="15" t="s">
        <v>73</v>
      </c>
      <c r="G10" s="15"/>
      <c r="H10" s="116">
        <v>10.3</v>
      </c>
      <c r="I10" s="17" t="s">
        <v>74</v>
      </c>
    </row>
    <row r="11" spans="1:9" ht="17.25" customHeight="1">
      <c r="A11" s="83">
        <v>5</v>
      </c>
      <c r="B11" s="13" t="s">
        <v>199</v>
      </c>
      <c r="C11" s="11" t="s">
        <v>200</v>
      </c>
      <c r="D11" s="14" t="s">
        <v>201</v>
      </c>
      <c r="E11" s="15" t="s">
        <v>122</v>
      </c>
      <c r="F11" s="15" t="s">
        <v>123</v>
      </c>
      <c r="G11" s="15"/>
      <c r="H11" s="116">
        <v>9.27</v>
      </c>
      <c r="I11" s="17" t="s">
        <v>124</v>
      </c>
    </row>
    <row r="12" spans="1:9" ht="18" customHeight="1">
      <c r="A12" s="83">
        <v>6</v>
      </c>
      <c r="B12" s="13" t="s">
        <v>194</v>
      </c>
      <c r="C12" s="11" t="s">
        <v>202</v>
      </c>
      <c r="D12" s="14" t="s">
        <v>203</v>
      </c>
      <c r="E12" s="15" t="s">
        <v>53</v>
      </c>
      <c r="F12" s="15" t="s">
        <v>54</v>
      </c>
      <c r="G12" s="15"/>
      <c r="H12" s="116">
        <v>10.14</v>
      </c>
      <c r="I12" s="17" t="s">
        <v>204</v>
      </c>
    </row>
    <row r="13" spans="1:9" s="126" customFormat="1" ht="16.5" thickBot="1">
      <c r="A13" s="31"/>
      <c r="B13" s="1">
        <v>2</v>
      </c>
      <c r="C13" s="1" t="s">
        <v>1046</v>
      </c>
      <c r="D13" s="6"/>
      <c r="E13" s="6"/>
      <c r="F13" s="6"/>
      <c r="G13" s="48"/>
      <c r="H13" s="9"/>
      <c r="I13" s="31"/>
    </row>
    <row r="14" spans="1:9" s="127" customFormat="1" ht="18" customHeight="1" thickBot="1">
      <c r="A14" s="115" t="s">
        <v>10</v>
      </c>
      <c r="B14" s="78" t="s">
        <v>11</v>
      </c>
      <c r="C14" s="79" t="s">
        <v>12</v>
      </c>
      <c r="D14" s="80" t="s">
        <v>13</v>
      </c>
      <c r="E14" s="81" t="s">
        <v>14</v>
      </c>
      <c r="F14" s="81" t="s">
        <v>15</v>
      </c>
      <c r="G14" s="81" t="s">
        <v>16</v>
      </c>
      <c r="H14" s="80" t="s">
        <v>17</v>
      </c>
      <c r="I14" s="90" t="s">
        <v>20</v>
      </c>
    </row>
    <row r="15" spans="1:254" ht="17.25" customHeight="1">
      <c r="A15" s="83">
        <v>1</v>
      </c>
      <c r="B15" s="13"/>
      <c r="C15" s="11"/>
      <c r="D15" s="14"/>
      <c r="E15" s="15"/>
      <c r="F15" s="15"/>
      <c r="G15" s="15"/>
      <c r="H15" s="116"/>
      <c r="I15" s="1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25" customHeight="1">
      <c r="A16" s="83">
        <v>2</v>
      </c>
      <c r="B16" s="13" t="s">
        <v>205</v>
      </c>
      <c r="C16" s="11" t="s">
        <v>206</v>
      </c>
      <c r="D16" s="14">
        <v>38726</v>
      </c>
      <c r="E16" s="15" t="s">
        <v>142</v>
      </c>
      <c r="F16" s="15" t="s">
        <v>143</v>
      </c>
      <c r="G16" s="15"/>
      <c r="H16" s="116">
        <v>8.9</v>
      </c>
      <c r="I16" s="17" t="s">
        <v>144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9" ht="18" customHeight="1">
      <c r="A17" s="83">
        <v>3</v>
      </c>
      <c r="B17" s="13" t="s">
        <v>207</v>
      </c>
      <c r="C17" s="11" t="s">
        <v>208</v>
      </c>
      <c r="D17" s="14" t="s">
        <v>209</v>
      </c>
      <c r="E17" s="15" t="s">
        <v>92</v>
      </c>
      <c r="F17" s="15" t="s">
        <v>93</v>
      </c>
      <c r="G17" s="15"/>
      <c r="H17" s="116">
        <v>9.07</v>
      </c>
      <c r="I17" s="17" t="s">
        <v>137</v>
      </c>
    </row>
    <row r="18" spans="1:9" ht="18" customHeight="1">
      <c r="A18" s="83">
        <v>4</v>
      </c>
      <c r="B18" s="13" t="s">
        <v>210</v>
      </c>
      <c r="C18" s="11" t="s">
        <v>211</v>
      </c>
      <c r="D18" s="14" t="s">
        <v>212</v>
      </c>
      <c r="E18" s="15" t="s">
        <v>47</v>
      </c>
      <c r="F18" s="15" t="s">
        <v>48</v>
      </c>
      <c r="G18" s="15"/>
      <c r="H18" s="116">
        <v>10.97</v>
      </c>
      <c r="I18" s="17" t="s">
        <v>49</v>
      </c>
    </row>
    <row r="19" spans="1:9" ht="18" customHeight="1">
      <c r="A19" s="83">
        <v>5</v>
      </c>
      <c r="B19" s="13" t="s">
        <v>213</v>
      </c>
      <c r="C19" s="11" t="s">
        <v>214</v>
      </c>
      <c r="D19" s="14" t="s">
        <v>215</v>
      </c>
      <c r="E19" s="15" t="s">
        <v>72</v>
      </c>
      <c r="F19" s="15" t="s">
        <v>73</v>
      </c>
      <c r="G19" s="15"/>
      <c r="H19" s="116">
        <v>9.47</v>
      </c>
      <c r="I19" s="17" t="s">
        <v>74</v>
      </c>
    </row>
    <row r="20" spans="1:254" ht="17.25" customHeight="1">
      <c r="A20" s="83">
        <v>6</v>
      </c>
      <c r="B20" s="13" t="s">
        <v>216</v>
      </c>
      <c r="C20" s="11" t="s">
        <v>217</v>
      </c>
      <c r="D20" s="14">
        <v>37665</v>
      </c>
      <c r="E20" s="15" t="s">
        <v>35</v>
      </c>
      <c r="F20" s="15" t="s">
        <v>36</v>
      </c>
      <c r="G20" s="15"/>
      <c r="H20" s="116">
        <v>8.44</v>
      </c>
      <c r="I20" s="17" t="s">
        <v>140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9" s="126" customFormat="1" ht="16.5" thickBot="1">
      <c r="A21" s="31"/>
      <c r="B21" s="1">
        <v>3</v>
      </c>
      <c r="C21" s="1" t="s">
        <v>1046</v>
      </c>
      <c r="D21" s="6"/>
      <c r="E21" s="6"/>
      <c r="F21" s="6"/>
      <c r="G21" s="48"/>
      <c r="H21" s="9"/>
      <c r="I21" s="31"/>
    </row>
    <row r="22" spans="1:9" s="127" customFormat="1" ht="18" customHeight="1" thickBot="1">
      <c r="A22" s="115" t="s">
        <v>10</v>
      </c>
      <c r="B22" s="78" t="s">
        <v>11</v>
      </c>
      <c r="C22" s="79" t="s">
        <v>12</v>
      </c>
      <c r="D22" s="80" t="s">
        <v>13</v>
      </c>
      <c r="E22" s="81" t="s">
        <v>14</v>
      </c>
      <c r="F22" s="81" t="s">
        <v>15</v>
      </c>
      <c r="G22" s="81" t="s">
        <v>16</v>
      </c>
      <c r="H22" s="80" t="s">
        <v>17</v>
      </c>
      <c r="I22" s="90" t="s">
        <v>20</v>
      </c>
    </row>
    <row r="23" spans="1:9" ht="18" customHeight="1">
      <c r="A23" s="83">
        <v>1</v>
      </c>
      <c r="B23" s="13" t="s">
        <v>218</v>
      </c>
      <c r="C23" s="11" t="s">
        <v>219</v>
      </c>
      <c r="D23" s="14" t="s">
        <v>220</v>
      </c>
      <c r="E23" s="15" t="s">
        <v>122</v>
      </c>
      <c r="F23" s="15" t="s">
        <v>123</v>
      </c>
      <c r="G23" s="15"/>
      <c r="H23" s="116">
        <v>10.12</v>
      </c>
      <c r="I23" s="17" t="s">
        <v>124</v>
      </c>
    </row>
    <row r="24" spans="1:9" ht="17.25" customHeight="1">
      <c r="A24" s="83">
        <v>2</v>
      </c>
      <c r="B24" s="13" t="s">
        <v>221</v>
      </c>
      <c r="C24" s="11" t="s">
        <v>222</v>
      </c>
      <c r="D24" s="14" t="s">
        <v>223</v>
      </c>
      <c r="E24" s="15" t="s">
        <v>92</v>
      </c>
      <c r="F24" s="15" t="s">
        <v>93</v>
      </c>
      <c r="G24" s="15"/>
      <c r="H24" s="116">
        <v>9.06</v>
      </c>
      <c r="I24" s="17" t="s">
        <v>224</v>
      </c>
    </row>
    <row r="25" spans="1:9" ht="17.25" customHeight="1">
      <c r="A25" s="83">
        <v>3</v>
      </c>
      <c r="B25" s="13" t="s">
        <v>225</v>
      </c>
      <c r="C25" s="11" t="s">
        <v>226</v>
      </c>
      <c r="D25" s="14" t="s">
        <v>227</v>
      </c>
      <c r="E25" s="15" t="s">
        <v>72</v>
      </c>
      <c r="F25" s="15" t="s">
        <v>73</v>
      </c>
      <c r="G25" s="15"/>
      <c r="H25" s="116">
        <v>10.28</v>
      </c>
      <c r="I25" s="17" t="s">
        <v>74</v>
      </c>
    </row>
    <row r="26" spans="1:9" ht="17.25" customHeight="1">
      <c r="A26" s="83">
        <v>4</v>
      </c>
      <c r="B26" s="13" t="s">
        <v>228</v>
      </c>
      <c r="C26" s="11" t="s">
        <v>229</v>
      </c>
      <c r="D26" s="14" t="s">
        <v>230</v>
      </c>
      <c r="E26" s="15" t="s">
        <v>47</v>
      </c>
      <c r="F26" s="15" t="s">
        <v>48</v>
      </c>
      <c r="G26" s="15"/>
      <c r="H26" s="116">
        <v>9.66</v>
      </c>
      <c r="I26" s="17" t="s">
        <v>49</v>
      </c>
    </row>
    <row r="27" spans="1:9" ht="17.25" customHeight="1">
      <c r="A27" s="83">
        <v>5</v>
      </c>
      <c r="B27" s="13" t="s">
        <v>232</v>
      </c>
      <c r="C27" s="11" t="s">
        <v>233</v>
      </c>
      <c r="D27" s="14" t="s">
        <v>234</v>
      </c>
      <c r="E27" s="15" t="s">
        <v>41</v>
      </c>
      <c r="F27" s="15" t="s">
        <v>42</v>
      </c>
      <c r="G27" s="15"/>
      <c r="H27" s="116">
        <v>8.82</v>
      </c>
      <c r="I27" s="17" t="s">
        <v>235</v>
      </c>
    </row>
    <row r="28" spans="1:254" ht="17.25" customHeight="1">
      <c r="A28" s="83">
        <v>6</v>
      </c>
      <c r="B28" s="13" t="s">
        <v>236</v>
      </c>
      <c r="C28" s="11" t="s">
        <v>237</v>
      </c>
      <c r="D28" s="14">
        <v>37705</v>
      </c>
      <c r="E28" s="15" t="s">
        <v>35</v>
      </c>
      <c r="F28" s="15" t="s">
        <v>36</v>
      </c>
      <c r="G28" s="15"/>
      <c r="H28" s="116">
        <v>10.19</v>
      </c>
      <c r="I28" s="17" t="s">
        <v>140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9" s="126" customFormat="1" ht="16.5" thickBot="1">
      <c r="A29" s="31"/>
      <c r="B29" s="1">
        <v>4</v>
      </c>
      <c r="C29" s="1" t="s">
        <v>1046</v>
      </c>
      <c r="D29" s="6"/>
      <c r="E29" s="6"/>
      <c r="F29" s="6"/>
      <c r="G29" s="48"/>
      <c r="H29" s="9"/>
      <c r="I29" s="31"/>
    </row>
    <row r="30" spans="1:9" s="127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80" t="s">
        <v>17</v>
      </c>
      <c r="I30" s="90" t="s">
        <v>20</v>
      </c>
    </row>
    <row r="31" spans="1:9" ht="17.25" customHeight="1">
      <c r="A31" s="83">
        <v>1</v>
      </c>
      <c r="B31" s="13" t="s">
        <v>238</v>
      </c>
      <c r="C31" s="11" t="s">
        <v>239</v>
      </c>
      <c r="D31" s="14" t="s">
        <v>240</v>
      </c>
      <c r="E31" s="15" t="s">
        <v>72</v>
      </c>
      <c r="F31" s="15" t="s">
        <v>73</v>
      </c>
      <c r="G31" s="15"/>
      <c r="H31" s="116">
        <v>9.9</v>
      </c>
      <c r="I31" s="17" t="s">
        <v>74</v>
      </c>
    </row>
    <row r="32" spans="1:9" ht="18" customHeight="1">
      <c r="A32" s="83">
        <v>2</v>
      </c>
      <c r="B32" s="13" t="s">
        <v>194</v>
      </c>
      <c r="C32" s="11" t="s">
        <v>241</v>
      </c>
      <c r="D32" s="14" t="s">
        <v>242</v>
      </c>
      <c r="E32" s="15" t="s">
        <v>243</v>
      </c>
      <c r="F32" s="15" t="s">
        <v>244</v>
      </c>
      <c r="G32" s="15"/>
      <c r="H32" s="116">
        <v>8.14</v>
      </c>
      <c r="I32" s="17" t="s">
        <v>245</v>
      </c>
    </row>
    <row r="33" spans="1:9" ht="18" customHeight="1">
      <c r="A33" s="83">
        <v>3</v>
      </c>
      <c r="B33" s="13" t="s">
        <v>194</v>
      </c>
      <c r="C33" s="11" t="s">
        <v>246</v>
      </c>
      <c r="D33" s="14" t="s">
        <v>247</v>
      </c>
      <c r="E33" s="15" t="s">
        <v>116</v>
      </c>
      <c r="F33" s="15" t="s">
        <v>117</v>
      </c>
      <c r="G33" s="15"/>
      <c r="H33" s="116">
        <v>9.29</v>
      </c>
      <c r="I33" s="17" t="s">
        <v>248</v>
      </c>
    </row>
    <row r="34" spans="1:9" ht="18" customHeight="1">
      <c r="A34" s="83">
        <v>4</v>
      </c>
      <c r="B34" s="13" t="s">
        <v>249</v>
      </c>
      <c r="C34" s="11" t="s">
        <v>250</v>
      </c>
      <c r="D34" s="14" t="s">
        <v>251</v>
      </c>
      <c r="E34" s="15" t="s">
        <v>252</v>
      </c>
      <c r="F34" s="15" t="s">
        <v>253</v>
      </c>
      <c r="G34" s="15"/>
      <c r="H34" s="116">
        <v>8.32</v>
      </c>
      <c r="I34" s="17" t="s">
        <v>254</v>
      </c>
    </row>
    <row r="35" spans="1:9" ht="17.25" customHeight="1">
      <c r="A35" s="83">
        <v>5</v>
      </c>
      <c r="B35" s="13" t="s">
        <v>231</v>
      </c>
      <c r="C35" s="11" t="s">
        <v>255</v>
      </c>
      <c r="D35" s="14" t="s">
        <v>97</v>
      </c>
      <c r="E35" s="15" t="s">
        <v>53</v>
      </c>
      <c r="F35" s="15" t="s">
        <v>54</v>
      </c>
      <c r="G35" s="15"/>
      <c r="H35" s="116">
        <v>8.55</v>
      </c>
      <c r="I35" s="17" t="s">
        <v>98</v>
      </c>
    </row>
    <row r="36" spans="1:9" ht="18" customHeight="1">
      <c r="A36" s="83">
        <v>6</v>
      </c>
      <c r="B36" s="13" t="s">
        <v>228</v>
      </c>
      <c r="C36" s="11" t="s">
        <v>256</v>
      </c>
      <c r="D36" s="14" t="s">
        <v>257</v>
      </c>
      <c r="E36" s="15" t="s">
        <v>72</v>
      </c>
      <c r="F36" s="15" t="s">
        <v>73</v>
      </c>
      <c r="G36" s="15"/>
      <c r="H36" s="116">
        <v>9.96</v>
      </c>
      <c r="I36" s="17" t="s">
        <v>74</v>
      </c>
    </row>
    <row r="37" spans="1:8" s="1" customFormat="1" ht="15.75">
      <c r="A37" s="1" t="s">
        <v>0</v>
      </c>
      <c r="C37" s="6"/>
      <c r="D37" s="7"/>
      <c r="E37" s="7"/>
      <c r="F37" s="7"/>
      <c r="G37" s="8"/>
      <c r="H37" s="9"/>
    </row>
    <row r="38" spans="1:9" s="1" customFormat="1" ht="15.75">
      <c r="A38" s="1" t="s">
        <v>8</v>
      </c>
      <c r="C38" s="6"/>
      <c r="D38" s="7"/>
      <c r="E38" s="7"/>
      <c r="F38" s="8"/>
      <c r="G38" s="8"/>
      <c r="H38" s="9"/>
      <c r="I38" s="16"/>
    </row>
    <row r="39" ht="12.75">
      <c r="B39" s="43"/>
    </row>
    <row r="40" spans="1:9" s="126" customFormat="1" ht="15.75">
      <c r="A40" s="31"/>
      <c r="B40" s="1" t="s">
        <v>190</v>
      </c>
      <c r="C40" s="1"/>
      <c r="D40" s="6"/>
      <c r="E40" s="6"/>
      <c r="F40" s="6"/>
      <c r="G40" s="48"/>
      <c r="H40" s="9"/>
      <c r="I40" s="31"/>
    </row>
    <row r="41" spans="1:9" s="126" customFormat="1" ht="16.5" thickBot="1">
      <c r="A41" s="31"/>
      <c r="B41" s="1">
        <v>5</v>
      </c>
      <c r="C41" s="1" t="s">
        <v>1046</v>
      </c>
      <c r="D41" s="6"/>
      <c r="E41" s="6"/>
      <c r="F41" s="6"/>
      <c r="G41" s="48"/>
      <c r="H41" s="9"/>
      <c r="I41" s="31"/>
    </row>
    <row r="42" spans="1:9" s="127" customFormat="1" ht="18" customHeight="1" thickBot="1">
      <c r="A42" s="115" t="s">
        <v>10</v>
      </c>
      <c r="B42" s="78" t="s">
        <v>11</v>
      </c>
      <c r="C42" s="79" t="s">
        <v>12</v>
      </c>
      <c r="D42" s="80" t="s">
        <v>13</v>
      </c>
      <c r="E42" s="81" t="s">
        <v>14</v>
      </c>
      <c r="F42" s="81" t="s">
        <v>15</v>
      </c>
      <c r="G42" s="81" t="s">
        <v>16</v>
      </c>
      <c r="H42" s="80" t="s">
        <v>17</v>
      </c>
      <c r="I42" s="90" t="s">
        <v>20</v>
      </c>
    </row>
    <row r="43" spans="1:254" ht="17.25" customHeight="1">
      <c r="A43" s="83">
        <v>1</v>
      </c>
      <c r="B43" s="13" t="s">
        <v>258</v>
      </c>
      <c r="C43" s="11" t="s">
        <v>259</v>
      </c>
      <c r="D43" s="14">
        <v>37645</v>
      </c>
      <c r="E43" s="15" t="s">
        <v>35</v>
      </c>
      <c r="F43" s="15" t="s">
        <v>36</v>
      </c>
      <c r="G43" s="15"/>
      <c r="H43" s="116">
        <v>8.91</v>
      </c>
      <c r="I43" s="17" t="s">
        <v>146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7.25" customHeight="1">
      <c r="A44" s="83">
        <v>2</v>
      </c>
      <c r="B44" s="13" t="s">
        <v>236</v>
      </c>
      <c r="C44" s="11" t="s">
        <v>260</v>
      </c>
      <c r="D44" s="14" t="s">
        <v>261</v>
      </c>
      <c r="E44" s="15" t="s">
        <v>109</v>
      </c>
      <c r="F44" s="15" t="s">
        <v>110</v>
      </c>
      <c r="G44" s="15" t="s">
        <v>111</v>
      </c>
      <c r="H44" s="116">
        <v>8.89</v>
      </c>
      <c r="I44" s="17" t="s">
        <v>112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7.25" customHeight="1">
      <c r="A45" s="83">
        <v>3</v>
      </c>
      <c r="B45" s="13" t="s">
        <v>262</v>
      </c>
      <c r="C45" s="11" t="s">
        <v>263</v>
      </c>
      <c r="D45" s="14" t="s">
        <v>264</v>
      </c>
      <c r="E45" s="15" t="s">
        <v>72</v>
      </c>
      <c r="F45" s="15" t="s">
        <v>73</v>
      </c>
      <c r="G45" s="15"/>
      <c r="H45" s="116">
        <v>8.73</v>
      </c>
      <c r="I45" s="17" t="s">
        <v>74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7.25" customHeight="1">
      <c r="A46" s="83">
        <v>4</v>
      </c>
      <c r="B46" s="13" t="s">
        <v>265</v>
      </c>
      <c r="C46" s="11" t="s">
        <v>266</v>
      </c>
      <c r="D46" s="14">
        <v>38292</v>
      </c>
      <c r="E46" s="15" t="s">
        <v>267</v>
      </c>
      <c r="F46" s="15" t="s">
        <v>268</v>
      </c>
      <c r="G46" s="15"/>
      <c r="H46" s="116">
        <v>9.87</v>
      </c>
      <c r="I46" s="17" t="s">
        <v>269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7.25" customHeight="1">
      <c r="A47" s="83">
        <v>5</v>
      </c>
      <c r="B47" s="13" t="s">
        <v>270</v>
      </c>
      <c r="C47" s="11" t="s">
        <v>271</v>
      </c>
      <c r="D47" s="14">
        <v>38259</v>
      </c>
      <c r="E47" s="15" t="s">
        <v>187</v>
      </c>
      <c r="F47" s="15" t="s">
        <v>188</v>
      </c>
      <c r="G47" s="15"/>
      <c r="H47" s="116">
        <v>9.03</v>
      </c>
      <c r="I47" s="17" t="s">
        <v>272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7.25" customHeight="1">
      <c r="A48" s="83">
        <v>6</v>
      </c>
      <c r="B48" s="13" t="s">
        <v>218</v>
      </c>
      <c r="C48" s="11" t="s">
        <v>263</v>
      </c>
      <c r="D48" s="14" t="s">
        <v>264</v>
      </c>
      <c r="E48" s="15" t="s">
        <v>72</v>
      </c>
      <c r="F48" s="15" t="s">
        <v>73</v>
      </c>
      <c r="G48" s="15"/>
      <c r="H48" s="116">
        <v>9.06</v>
      </c>
      <c r="I48" s="17" t="s">
        <v>74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7.25" customHeight="1">
      <c r="A49" s="141"/>
      <c r="B49" s="142"/>
      <c r="C49" s="143"/>
      <c r="D49" s="144"/>
      <c r="E49" s="145"/>
      <c r="F49" s="145"/>
      <c r="G49" s="145"/>
      <c r="H49" s="149"/>
      <c r="I49" s="14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9" s="126" customFormat="1" ht="16.5" thickBot="1">
      <c r="A50" s="31"/>
      <c r="B50" s="1">
        <v>6</v>
      </c>
      <c r="C50" s="1" t="s">
        <v>1046</v>
      </c>
      <c r="D50" s="6"/>
      <c r="E50" s="6"/>
      <c r="F50" s="6"/>
      <c r="G50" s="48"/>
      <c r="H50" s="9"/>
      <c r="I50" s="31"/>
    </row>
    <row r="51" spans="1:9" s="127" customFormat="1" ht="18" customHeight="1" thickBot="1">
      <c r="A51" s="115" t="s">
        <v>10</v>
      </c>
      <c r="B51" s="78" t="s">
        <v>11</v>
      </c>
      <c r="C51" s="79" t="s">
        <v>12</v>
      </c>
      <c r="D51" s="80" t="s">
        <v>13</v>
      </c>
      <c r="E51" s="81" t="s">
        <v>14</v>
      </c>
      <c r="F51" s="81" t="s">
        <v>15</v>
      </c>
      <c r="G51" s="81" t="s">
        <v>16</v>
      </c>
      <c r="H51" s="80" t="s">
        <v>17</v>
      </c>
      <c r="I51" s="90" t="s">
        <v>20</v>
      </c>
    </row>
    <row r="52" spans="1:254" ht="17.25" customHeight="1">
      <c r="A52" s="83">
        <v>1</v>
      </c>
      <c r="B52" s="13"/>
      <c r="C52" s="11"/>
      <c r="D52" s="14"/>
      <c r="E52" s="15"/>
      <c r="F52" s="15"/>
      <c r="G52" s="15"/>
      <c r="H52" s="116"/>
      <c r="I52" s="1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7.25" customHeight="1">
      <c r="A53" s="83">
        <v>2</v>
      </c>
      <c r="B53" s="13" t="s">
        <v>273</v>
      </c>
      <c r="C53" s="11" t="s">
        <v>274</v>
      </c>
      <c r="D53" s="14">
        <v>38189</v>
      </c>
      <c r="E53" s="15" t="s">
        <v>53</v>
      </c>
      <c r="F53" s="15" t="s">
        <v>54</v>
      </c>
      <c r="G53" s="15"/>
      <c r="H53" s="116">
        <v>9.74</v>
      </c>
      <c r="I53" s="17" t="s">
        <v>98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7.25" customHeight="1">
      <c r="A54" s="83">
        <v>3</v>
      </c>
      <c r="B54" s="13" t="s">
        <v>275</v>
      </c>
      <c r="C54" s="11" t="s">
        <v>276</v>
      </c>
      <c r="D54" s="14">
        <v>38035</v>
      </c>
      <c r="E54" s="15" t="s">
        <v>168</v>
      </c>
      <c r="F54" s="15" t="s">
        <v>169</v>
      </c>
      <c r="G54" s="15"/>
      <c r="H54" s="116">
        <v>9.39</v>
      </c>
      <c r="I54" s="17" t="s">
        <v>170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9" ht="17.25" customHeight="1">
      <c r="A55" s="83">
        <v>4</v>
      </c>
      <c r="B55" s="13" t="s">
        <v>196</v>
      </c>
      <c r="C55" s="11" t="s">
        <v>279</v>
      </c>
      <c r="D55" s="14">
        <v>37731</v>
      </c>
      <c r="E55" s="15" t="s">
        <v>151</v>
      </c>
      <c r="F55" s="15" t="s">
        <v>152</v>
      </c>
      <c r="G55" s="15"/>
      <c r="H55" s="116">
        <v>8.67</v>
      </c>
      <c r="I55" s="17" t="s">
        <v>153</v>
      </c>
    </row>
    <row r="56" spans="1:254" ht="17.25" customHeight="1">
      <c r="A56" s="83">
        <v>5</v>
      </c>
      <c r="B56" s="13" t="s">
        <v>282</v>
      </c>
      <c r="C56" s="11" t="s">
        <v>214</v>
      </c>
      <c r="D56" s="14" t="s">
        <v>283</v>
      </c>
      <c r="E56" s="15" t="s">
        <v>72</v>
      </c>
      <c r="F56" s="15" t="s">
        <v>73</v>
      </c>
      <c r="G56" s="15"/>
      <c r="H56" s="116">
        <v>9.45</v>
      </c>
      <c r="I56" s="17" t="s">
        <v>74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7.25" customHeight="1">
      <c r="A57" s="83">
        <v>6</v>
      </c>
      <c r="B57" s="13" t="s">
        <v>280</v>
      </c>
      <c r="C57" s="11" t="s">
        <v>284</v>
      </c>
      <c r="D57" s="14">
        <v>37624</v>
      </c>
      <c r="E57" s="15" t="s">
        <v>183</v>
      </c>
      <c r="F57" s="15" t="s">
        <v>184</v>
      </c>
      <c r="G57" s="15"/>
      <c r="H57" s="116">
        <v>8.28</v>
      </c>
      <c r="I57" s="17" t="s">
        <v>185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</sheetData>
  <sheetProtection/>
  <printOptions horizontalCentered="1"/>
  <pageMargins left="0.39305555555555555" right="0.39305555555555555" top="0.33958333333333335" bottom="0.23958333333333334" header="0.39305555555555555" footer="0.1590277777777777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8.140625" style="42" customWidth="1"/>
    <col min="9" max="9" width="7.57421875" style="42" customWidth="1"/>
    <col min="10" max="10" width="7.00390625" style="42" bestFit="1" customWidth="1"/>
    <col min="11" max="11" width="26.7109375" style="3" customWidth="1"/>
    <col min="12" max="16384" width="9.140625" style="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1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  <c r="K2" s="16"/>
    </row>
    <row r="3" ht="12.75">
      <c r="B3" s="43"/>
    </row>
    <row r="4" spans="1:11" s="126" customFormat="1" ht="15.75">
      <c r="A4" s="31"/>
      <c r="B4" s="1" t="s">
        <v>190</v>
      </c>
      <c r="C4" s="1"/>
      <c r="D4" s="6"/>
      <c r="E4" s="6"/>
      <c r="F4" s="6"/>
      <c r="G4" s="48"/>
      <c r="H4" s="9"/>
      <c r="I4" s="9"/>
      <c r="J4" s="9"/>
      <c r="K4" s="31"/>
    </row>
    <row r="5" spans="1:11" s="126" customFormat="1" ht="16.5" thickBot="1">
      <c r="A5" s="31"/>
      <c r="B5" s="1"/>
      <c r="C5" s="1"/>
      <c r="D5" s="6"/>
      <c r="E5" s="6"/>
      <c r="F5" s="6"/>
      <c r="G5" s="48"/>
      <c r="H5" s="9"/>
      <c r="I5" s="9"/>
      <c r="J5" s="9"/>
      <c r="K5" s="31"/>
    </row>
    <row r="6" spans="1:11" s="127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80" t="s">
        <v>17</v>
      </c>
      <c r="I6" s="80" t="s">
        <v>18</v>
      </c>
      <c r="J6" s="93" t="s">
        <v>19</v>
      </c>
      <c r="K6" s="90" t="s">
        <v>20</v>
      </c>
    </row>
    <row r="7" spans="1:11" ht="18" customHeight="1">
      <c r="A7" s="83">
        <v>1</v>
      </c>
      <c r="B7" s="13" t="s">
        <v>194</v>
      </c>
      <c r="C7" s="11" t="s">
        <v>241</v>
      </c>
      <c r="D7" s="14" t="s">
        <v>242</v>
      </c>
      <c r="E7" s="15" t="s">
        <v>243</v>
      </c>
      <c r="F7" s="15" t="s">
        <v>244</v>
      </c>
      <c r="G7" s="15"/>
      <c r="H7" s="116">
        <v>8.14</v>
      </c>
      <c r="I7" s="117">
        <v>8.2</v>
      </c>
      <c r="J7" s="12" t="str">
        <f aca="true" t="shared" si="0" ref="J7:J21">IF(ISBLANK(H7),"",IF(H7&lt;=7.54,"II A",IF(H7&lt;=7.94,"III A",IF(H7&lt;=8.44,"I JA",IF(H7&lt;=8.84,"II JA",IF(H7&lt;=9.14,"III JA"))))))</f>
        <v>I JA</v>
      </c>
      <c r="K7" s="17" t="s">
        <v>245</v>
      </c>
    </row>
    <row r="8" spans="1:11" ht="17.25" customHeight="1">
      <c r="A8" s="83">
        <v>2</v>
      </c>
      <c r="B8" s="13" t="s">
        <v>280</v>
      </c>
      <c r="C8" s="11" t="s">
        <v>284</v>
      </c>
      <c r="D8" s="14">
        <v>37624</v>
      </c>
      <c r="E8" s="15" t="s">
        <v>183</v>
      </c>
      <c r="F8" s="15" t="s">
        <v>184</v>
      </c>
      <c r="G8" s="15"/>
      <c r="H8" s="116">
        <v>8.28</v>
      </c>
      <c r="I8" s="117">
        <v>8.31</v>
      </c>
      <c r="J8" s="12" t="str">
        <f t="shared" si="0"/>
        <v>I JA</v>
      </c>
      <c r="K8" s="17" t="s">
        <v>185</v>
      </c>
    </row>
    <row r="9" spans="1:11" ht="18" customHeight="1">
      <c r="A9" s="83">
        <v>3</v>
      </c>
      <c r="B9" s="13" t="s">
        <v>249</v>
      </c>
      <c r="C9" s="11" t="s">
        <v>250</v>
      </c>
      <c r="D9" s="14" t="s">
        <v>251</v>
      </c>
      <c r="E9" s="15" t="s">
        <v>252</v>
      </c>
      <c r="F9" s="15" t="s">
        <v>253</v>
      </c>
      <c r="G9" s="15"/>
      <c r="H9" s="116">
        <v>8.32</v>
      </c>
      <c r="I9" s="117">
        <v>8.36</v>
      </c>
      <c r="J9" s="12" t="str">
        <f t="shared" si="0"/>
        <v>I JA</v>
      </c>
      <c r="K9" s="17" t="s">
        <v>254</v>
      </c>
    </row>
    <row r="10" spans="1:256" ht="17.25" customHeight="1">
      <c r="A10" s="83">
        <v>4</v>
      </c>
      <c r="B10" s="13" t="s">
        <v>216</v>
      </c>
      <c r="C10" s="11" t="s">
        <v>217</v>
      </c>
      <c r="D10" s="14">
        <v>37665</v>
      </c>
      <c r="E10" s="15" t="s">
        <v>35</v>
      </c>
      <c r="F10" s="15" t="s">
        <v>36</v>
      </c>
      <c r="G10" s="15"/>
      <c r="H10" s="116">
        <v>8.44</v>
      </c>
      <c r="I10" s="117">
        <v>8.38</v>
      </c>
      <c r="J10" s="12" t="str">
        <f t="shared" si="0"/>
        <v>I JA</v>
      </c>
      <c r="K10" s="17" t="s">
        <v>140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ht="17.25" customHeight="1">
      <c r="A11" s="83">
        <v>5</v>
      </c>
      <c r="B11" s="13" t="s">
        <v>196</v>
      </c>
      <c r="C11" s="11" t="s">
        <v>279</v>
      </c>
      <c r="D11" s="14">
        <v>37731</v>
      </c>
      <c r="E11" s="15" t="s">
        <v>151</v>
      </c>
      <c r="F11" s="15" t="s">
        <v>152</v>
      </c>
      <c r="G11" s="15"/>
      <c r="H11" s="116">
        <v>8.67</v>
      </c>
      <c r="I11" s="117">
        <v>8.61</v>
      </c>
      <c r="J11" s="12" t="str">
        <f t="shared" si="0"/>
        <v>II JA</v>
      </c>
      <c r="K11" s="17" t="s">
        <v>153</v>
      </c>
    </row>
    <row r="12" spans="1:256" ht="17.25" customHeight="1">
      <c r="A12" s="83">
        <v>6</v>
      </c>
      <c r="B12" s="13" t="s">
        <v>231</v>
      </c>
      <c r="C12" s="11" t="s">
        <v>255</v>
      </c>
      <c r="D12" s="14" t="s">
        <v>97</v>
      </c>
      <c r="E12" s="15" t="s">
        <v>53</v>
      </c>
      <c r="F12" s="15" t="s">
        <v>54</v>
      </c>
      <c r="G12" s="15"/>
      <c r="H12" s="116">
        <v>8.55</v>
      </c>
      <c r="I12" s="117">
        <v>8.66</v>
      </c>
      <c r="J12" s="12" t="str">
        <f t="shared" si="0"/>
        <v>II JA</v>
      </c>
      <c r="K12" s="17" t="s">
        <v>98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1" ht="18" customHeight="1">
      <c r="A13" s="83">
        <v>7</v>
      </c>
      <c r="B13" s="13" t="s">
        <v>262</v>
      </c>
      <c r="C13" s="11" t="s">
        <v>263</v>
      </c>
      <c r="D13" s="14" t="s">
        <v>264</v>
      </c>
      <c r="E13" s="15" t="s">
        <v>72</v>
      </c>
      <c r="F13" s="15" t="s">
        <v>73</v>
      </c>
      <c r="G13" s="15"/>
      <c r="H13" s="116">
        <v>8.73</v>
      </c>
      <c r="I13" s="116"/>
      <c r="J13" s="12" t="str">
        <f t="shared" si="0"/>
        <v>II JA</v>
      </c>
      <c r="K13" s="17" t="s">
        <v>74</v>
      </c>
    </row>
    <row r="14" spans="1:11" ht="18" customHeight="1">
      <c r="A14" s="83">
        <v>8</v>
      </c>
      <c r="B14" s="13" t="s">
        <v>232</v>
      </c>
      <c r="C14" s="11" t="s">
        <v>233</v>
      </c>
      <c r="D14" s="14" t="s">
        <v>234</v>
      </c>
      <c r="E14" s="15" t="s">
        <v>41</v>
      </c>
      <c r="F14" s="15" t="s">
        <v>42</v>
      </c>
      <c r="G14" s="15"/>
      <c r="H14" s="116">
        <v>8.82</v>
      </c>
      <c r="I14" s="128"/>
      <c r="J14" s="12" t="str">
        <f t="shared" si="0"/>
        <v>II JA</v>
      </c>
      <c r="K14" s="17" t="s">
        <v>235</v>
      </c>
    </row>
    <row r="15" spans="1:11" ht="18" customHeight="1">
      <c r="A15" s="83">
        <v>9</v>
      </c>
      <c r="B15" s="13" t="s">
        <v>236</v>
      </c>
      <c r="C15" s="11" t="s">
        <v>260</v>
      </c>
      <c r="D15" s="14" t="s">
        <v>261</v>
      </c>
      <c r="E15" s="15" t="s">
        <v>109</v>
      </c>
      <c r="F15" s="15" t="s">
        <v>110</v>
      </c>
      <c r="G15" s="15" t="s">
        <v>111</v>
      </c>
      <c r="H15" s="116">
        <v>8.89</v>
      </c>
      <c r="I15" s="128"/>
      <c r="J15" s="12" t="str">
        <f t="shared" si="0"/>
        <v>III JA</v>
      </c>
      <c r="K15" s="17" t="s">
        <v>112</v>
      </c>
    </row>
    <row r="16" spans="1:256" ht="17.25" customHeight="1">
      <c r="A16" s="83">
        <v>10</v>
      </c>
      <c r="B16" s="13" t="s">
        <v>205</v>
      </c>
      <c r="C16" s="11" t="s">
        <v>206</v>
      </c>
      <c r="D16" s="14">
        <v>38726</v>
      </c>
      <c r="E16" s="15" t="s">
        <v>142</v>
      </c>
      <c r="F16" s="15" t="s">
        <v>143</v>
      </c>
      <c r="G16" s="15"/>
      <c r="H16" s="116">
        <v>8.9</v>
      </c>
      <c r="I16" s="128"/>
      <c r="J16" s="12" t="str">
        <f t="shared" si="0"/>
        <v>III JA</v>
      </c>
      <c r="K16" s="17" t="s">
        <v>144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8" customHeight="1">
      <c r="A17" s="83">
        <v>11</v>
      </c>
      <c r="B17" s="13" t="s">
        <v>258</v>
      </c>
      <c r="C17" s="11" t="s">
        <v>259</v>
      </c>
      <c r="D17" s="14">
        <v>37645</v>
      </c>
      <c r="E17" s="15" t="s">
        <v>35</v>
      </c>
      <c r="F17" s="15" t="s">
        <v>36</v>
      </c>
      <c r="G17" s="15"/>
      <c r="H17" s="116">
        <v>8.91</v>
      </c>
      <c r="I17" s="128"/>
      <c r="J17" s="12" t="str">
        <f t="shared" si="0"/>
        <v>III JA</v>
      </c>
      <c r="K17" s="17" t="s">
        <v>146</v>
      </c>
    </row>
    <row r="18" spans="1:11" ht="17.25" customHeight="1">
      <c r="A18" s="83">
        <v>12</v>
      </c>
      <c r="B18" s="13" t="s">
        <v>270</v>
      </c>
      <c r="C18" s="11" t="s">
        <v>271</v>
      </c>
      <c r="D18" s="14">
        <v>38259</v>
      </c>
      <c r="E18" s="15" t="s">
        <v>187</v>
      </c>
      <c r="F18" s="15" t="s">
        <v>188</v>
      </c>
      <c r="G18" s="15"/>
      <c r="H18" s="116">
        <v>9.03</v>
      </c>
      <c r="I18" s="128"/>
      <c r="J18" s="12" t="str">
        <f t="shared" si="0"/>
        <v>III JA</v>
      </c>
      <c r="K18" s="17" t="s">
        <v>272</v>
      </c>
    </row>
    <row r="19" spans="1:11" ht="17.25" customHeight="1">
      <c r="A19" s="83">
        <v>13</v>
      </c>
      <c r="B19" s="13" t="s">
        <v>221</v>
      </c>
      <c r="C19" s="11" t="s">
        <v>222</v>
      </c>
      <c r="D19" s="14" t="s">
        <v>223</v>
      </c>
      <c r="E19" s="15" t="s">
        <v>92</v>
      </c>
      <c r="F19" s="15" t="s">
        <v>93</v>
      </c>
      <c r="G19" s="15"/>
      <c r="H19" s="116">
        <v>9.06</v>
      </c>
      <c r="I19" s="128"/>
      <c r="J19" s="12" t="str">
        <f t="shared" si="0"/>
        <v>III JA</v>
      </c>
      <c r="K19" s="17" t="s">
        <v>224</v>
      </c>
    </row>
    <row r="20" spans="1:11" ht="17.25" customHeight="1">
      <c r="A20" s="83">
        <v>13</v>
      </c>
      <c r="B20" s="13" t="s">
        <v>218</v>
      </c>
      <c r="C20" s="11" t="s">
        <v>263</v>
      </c>
      <c r="D20" s="14" t="s">
        <v>264</v>
      </c>
      <c r="E20" s="15" t="s">
        <v>72</v>
      </c>
      <c r="F20" s="15" t="s">
        <v>73</v>
      </c>
      <c r="G20" s="15"/>
      <c r="H20" s="116">
        <v>9.06</v>
      </c>
      <c r="I20" s="128"/>
      <c r="J20" s="12" t="str">
        <f t="shared" si="0"/>
        <v>III JA</v>
      </c>
      <c r="K20" s="17" t="s">
        <v>74</v>
      </c>
    </row>
    <row r="21" spans="1:11" ht="17.25" customHeight="1">
      <c r="A21" s="83">
        <v>15</v>
      </c>
      <c r="B21" s="13" t="s">
        <v>207</v>
      </c>
      <c r="C21" s="11" t="s">
        <v>208</v>
      </c>
      <c r="D21" s="14" t="s">
        <v>209</v>
      </c>
      <c r="E21" s="15" t="s">
        <v>92</v>
      </c>
      <c r="F21" s="15" t="s">
        <v>93</v>
      </c>
      <c r="G21" s="15"/>
      <c r="H21" s="116">
        <v>9.07</v>
      </c>
      <c r="I21" s="128"/>
      <c r="J21" s="12" t="str">
        <f t="shared" si="0"/>
        <v>III JA</v>
      </c>
      <c r="K21" s="17" t="s">
        <v>137</v>
      </c>
    </row>
    <row r="22" spans="1:256" ht="17.25" customHeight="1">
      <c r="A22" s="83">
        <v>16</v>
      </c>
      <c r="B22" s="13" t="s">
        <v>199</v>
      </c>
      <c r="C22" s="11" t="s">
        <v>200</v>
      </c>
      <c r="D22" s="14" t="s">
        <v>201</v>
      </c>
      <c r="E22" s="15" t="s">
        <v>122</v>
      </c>
      <c r="F22" s="15" t="s">
        <v>123</v>
      </c>
      <c r="G22" s="15"/>
      <c r="H22" s="116">
        <v>9.27</v>
      </c>
      <c r="I22" s="128"/>
      <c r="J22" s="12"/>
      <c r="K22" s="17" t="s">
        <v>124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17.25" customHeight="1">
      <c r="A23" s="83">
        <v>17</v>
      </c>
      <c r="B23" s="13" t="s">
        <v>194</v>
      </c>
      <c r="C23" s="11" t="s">
        <v>246</v>
      </c>
      <c r="D23" s="14" t="s">
        <v>247</v>
      </c>
      <c r="E23" s="15" t="s">
        <v>116</v>
      </c>
      <c r="F23" s="15" t="s">
        <v>117</v>
      </c>
      <c r="G23" s="15"/>
      <c r="H23" s="116">
        <v>9.29</v>
      </c>
      <c r="I23" s="128"/>
      <c r="J23" s="12"/>
      <c r="K23" s="17" t="s">
        <v>248</v>
      </c>
    </row>
    <row r="24" spans="1:11" ht="18" customHeight="1">
      <c r="A24" s="83">
        <v>18</v>
      </c>
      <c r="B24" s="13" t="s">
        <v>275</v>
      </c>
      <c r="C24" s="11" t="s">
        <v>276</v>
      </c>
      <c r="D24" s="14">
        <v>38035</v>
      </c>
      <c r="E24" s="15" t="s">
        <v>168</v>
      </c>
      <c r="F24" s="15" t="s">
        <v>169</v>
      </c>
      <c r="G24" s="15"/>
      <c r="H24" s="116">
        <v>9.39</v>
      </c>
      <c r="I24" s="128"/>
      <c r="J24" s="12"/>
      <c r="K24" s="17" t="s">
        <v>170</v>
      </c>
    </row>
    <row r="25" spans="1:11" ht="18" customHeight="1">
      <c r="A25" s="83">
        <v>19</v>
      </c>
      <c r="B25" s="13" t="s">
        <v>282</v>
      </c>
      <c r="C25" s="11" t="s">
        <v>214</v>
      </c>
      <c r="D25" s="14" t="s">
        <v>283</v>
      </c>
      <c r="E25" s="15" t="s">
        <v>72</v>
      </c>
      <c r="F25" s="15" t="s">
        <v>73</v>
      </c>
      <c r="G25" s="15"/>
      <c r="H25" s="116">
        <v>9.45</v>
      </c>
      <c r="I25" s="128"/>
      <c r="J25" s="12"/>
      <c r="K25" s="17" t="s">
        <v>74</v>
      </c>
    </row>
    <row r="26" spans="1:11" ht="18" customHeight="1">
      <c r="A26" s="83">
        <v>20</v>
      </c>
      <c r="B26" s="13" t="s">
        <v>213</v>
      </c>
      <c r="C26" s="11" t="s">
        <v>214</v>
      </c>
      <c r="D26" s="14" t="s">
        <v>215</v>
      </c>
      <c r="E26" s="15" t="s">
        <v>72</v>
      </c>
      <c r="F26" s="15" t="s">
        <v>73</v>
      </c>
      <c r="G26" s="15"/>
      <c r="H26" s="116">
        <v>9.47</v>
      </c>
      <c r="I26" s="116"/>
      <c r="J26" s="12"/>
      <c r="K26" s="17" t="s">
        <v>74</v>
      </c>
    </row>
    <row r="27" spans="1:11" ht="17.25" customHeight="1">
      <c r="A27" s="83">
        <v>21</v>
      </c>
      <c r="B27" s="13" t="s">
        <v>228</v>
      </c>
      <c r="C27" s="11" t="s">
        <v>229</v>
      </c>
      <c r="D27" s="14" t="s">
        <v>230</v>
      </c>
      <c r="E27" s="15" t="s">
        <v>47</v>
      </c>
      <c r="F27" s="15" t="s">
        <v>48</v>
      </c>
      <c r="G27" s="15"/>
      <c r="H27" s="116">
        <v>9.66</v>
      </c>
      <c r="I27" s="117"/>
      <c r="J27" s="12"/>
      <c r="K27" s="17" t="s">
        <v>49</v>
      </c>
    </row>
    <row r="28" spans="1:11" ht="18" customHeight="1">
      <c r="A28" s="83">
        <v>22</v>
      </c>
      <c r="B28" s="13" t="s">
        <v>273</v>
      </c>
      <c r="C28" s="11" t="s">
        <v>274</v>
      </c>
      <c r="D28" s="14">
        <v>38189</v>
      </c>
      <c r="E28" s="15" t="s">
        <v>53</v>
      </c>
      <c r="F28" s="15" t="s">
        <v>54</v>
      </c>
      <c r="G28" s="15"/>
      <c r="H28" s="116">
        <v>9.74</v>
      </c>
      <c r="I28" s="117"/>
      <c r="J28" s="12"/>
      <c r="K28" s="17" t="s">
        <v>98</v>
      </c>
    </row>
    <row r="29" spans="1:256" ht="17.25" customHeight="1">
      <c r="A29" s="83">
        <v>23</v>
      </c>
      <c r="B29" s="13" t="s">
        <v>265</v>
      </c>
      <c r="C29" s="11" t="s">
        <v>266</v>
      </c>
      <c r="D29" s="14">
        <v>38292</v>
      </c>
      <c r="E29" s="15" t="s">
        <v>267</v>
      </c>
      <c r="F29" s="15" t="s">
        <v>268</v>
      </c>
      <c r="G29" s="15"/>
      <c r="H29" s="116">
        <v>9.87</v>
      </c>
      <c r="I29" s="128"/>
      <c r="J29" s="12"/>
      <c r="K29" s="17" t="s">
        <v>269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83">
        <v>24</v>
      </c>
      <c r="B30" s="13" t="s">
        <v>194</v>
      </c>
      <c r="C30" s="11" t="s">
        <v>195</v>
      </c>
      <c r="D30" s="14">
        <v>38510</v>
      </c>
      <c r="E30" s="15" t="s">
        <v>151</v>
      </c>
      <c r="F30" s="15" t="s">
        <v>152</v>
      </c>
      <c r="G30" s="15"/>
      <c r="H30" s="116">
        <v>9.89</v>
      </c>
      <c r="I30" s="128"/>
      <c r="J30" s="12"/>
      <c r="K30" s="17" t="s">
        <v>153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83">
        <v>25</v>
      </c>
      <c r="B31" s="13" t="s">
        <v>238</v>
      </c>
      <c r="C31" s="11" t="s">
        <v>239</v>
      </c>
      <c r="D31" s="14" t="s">
        <v>240</v>
      </c>
      <c r="E31" s="15" t="s">
        <v>72</v>
      </c>
      <c r="F31" s="15" t="s">
        <v>73</v>
      </c>
      <c r="G31" s="15"/>
      <c r="H31" s="116">
        <v>9.9</v>
      </c>
      <c r="I31" s="128"/>
      <c r="J31" s="12"/>
      <c r="K31" s="17" t="s">
        <v>74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 customHeight="1">
      <c r="A32" s="83">
        <v>26</v>
      </c>
      <c r="B32" s="13" t="s">
        <v>228</v>
      </c>
      <c r="C32" s="11" t="s">
        <v>256</v>
      </c>
      <c r="D32" s="14" t="s">
        <v>257</v>
      </c>
      <c r="E32" s="15" t="s">
        <v>72</v>
      </c>
      <c r="F32" s="15" t="s">
        <v>73</v>
      </c>
      <c r="G32" s="15"/>
      <c r="H32" s="116">
        <v>9.96</v>
      </c>
      <c r="I32" s="116"/>
      <c r="J32" s="12"/>
      <c r="K32" s="17" t="s">
        <v>74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83">
        <v>27</v>
      </c>
      <c r="B33" s="13" t="s">
        <v>218</v>
      </c>
      <c r="C33" s="11" t="s">
        <v>219</v>
      </c>
      <c r="D33" s="14" t="s">
        <v>220</v>
      </c>
      <c r="E33" s="15" t="s">
        <v>122</v>
      </c>
      <c r="F33" s="15" t="s">
        <v>123</v>
      </c>
      <c r="G33" s="15"/>
      <c r="H33" s="116">
        <v>10.12</v>
      </c>
      <c r="I33" s="128"/>
      <c r="J33" s="12"/>
      <c r="K33" s="17" t="s">
        <v>124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8" s="1" customFormat="1" ht="15.75">
      <c r="A34" s="1" t="s">
        <v>0</v>
      </c>
      <c r="C34" s="6"/>
      <c r="D34" s="7"/>
      <c r="E34" s="7"/>
      <c r="F34" s="7"/>
      <c r="G34" s="8"/>
      <c r="H34" s="9"/>
    </row>
    <row r="35" spans="1:11" s="1" customFormat="1" ht="15.75">
      <c r="A35" s="1" t="s">
        <v>8</v>
      </c>
      <c r="C35" s="6"/>
      <c r="D35" s="7"/>
      <c r="E35" s="7"/>
      <c r="F35" s="8"/>
      <c r="G35" s="8"/>
      <c r="H35" s="9"/>
      <c r="I35" s="9"/>
      <c r="J35" s="9"/>
      <c r="K35" s="16"/>
    </row>
    <row r="36" ht="12.75">
      <c r="B36" s="43"/>
    </row>
    <row r="37" spans="2:11" s="126" customFormat="1" ht="15.75">
      <c r="B37" s="1" t="s">
        <v>190</v>
      </c>
      <c r="C37" s="1"/>
      <c r="D37" s="6"/>
      <c r="E37" s="6"/>
      <c r="F37" s="6"/>
      <c r="G37" s="48"/>
      <c r="H37" s="9"/>
      <c r="I37" s="9"/>
      <c r="J37" s="9"/>
      <c r="K37" s="31"/>
    </row>
    <row r="38" spans="1:11" s="126" customFormat="1" ht="16.5" thickBot="1">
      <c r="A38" s="31"/>
      <c r="B38" s="1"/>
      <c r="C38" s="1"/>
      <c r="D38" s="6"/>
      <c r="E38" s="6"/>
      <c r="F38" s="6"/>
      <c r="G38" s="48"/>
      <c r="H38" s="9"/>
      <c r="I38" s="9"/>
      <c r="J38" s="9"/>
      <c r="K38" s="31"/>
    </row>
    <row r="39" spans="1:11" s="127" customFormat="1" ht="18" customHeight="1" thickBot="1">
      <c r="A39" s="115" t="s">
        <v>1052</v>
      </c>
      <c r="B39" s="78" t="s">
        <v>11</v>
      </c>
      <c r="C39" s="79" t="s">
        <v>12</v>
      </c>
      <c r="D39" s="80" t="s">
        <v>13</v>
      </c>
      <c r="E39" s="81" t="s">
        <v>14</v>
      </c>
      <c r="F39" s="81" t="s">
        <v>15</v>
      </c>
      <c r="G39" s="81" t="s">
        <v>16</v>
      </c>
      <c r="H39" s="80" t="s">
        <v>17</v>
      </c>
      <c r="I39" s="80" t="s">
        <v>18</v>
      </c>
      <c r="J39" s="93" t="s">
        <v>19</v>
      </c>
      <c r="K39" s="90" t="s">
        <v>20</v>
      </c>
    </row>
    <row r="40" spans="1:256" ht="17.25" customHeight="1">
      <c r="A40" s="83">
        <v>28</v>
      </c>
      <c r="B40" s="13" t="s">
        <v>194</v>
      </c>
      <c r="C40" s="11" t="s">
        <v>202</v>
      </c>
      <c r="D40" s="14" t="s">
        <v>203</v>
      </c>
      <c r="E40" s="15" t="s">
        <v>53</v>
      </c>
      <c r="F40" s="15" t="s">
        <v>54</v>
      </c>
      <c r="G40" s="15"/>
      <c r="H40" s="116">
        <v>10.14</v>
      </c>
      <c r="I40" s="128"/>
      <c r="J40" s="12"/>
      <c r="K40" s="17" t="s">
        <v>204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83">
        <v>29</v>
      </c>
      <c r="B41" s="13" t="s">
        <v>236</v>
      </c>
      <c r="C41" s="11" t="s">
        <v>237</v>
      </c>
      <c r="D41" s="14">
        <v>37705</v>
      </c>
      <c r="E41" s="15" t="s">
        <v>35</v>
      </c>
      <c r="F41" s="15" t="s">
        <v>36</v>
      </c>
      <c r="G41" s="15"/>
      <c r="H41" s="116">
        <v>10.19</v>
      </c>
      <c r="I41" s="128"/>
      <c r="J41" s="12"/>
      <c r="K41" s="17" t="s">
        <v>140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83">
        <v>30</v>
      </c>
      <c r="B42" s="13" t="s">
        <v>225</v>
      </c>
      <c r="C42" s="11" t="s">
        <v>226</v>
      </c>
      <c r="D42" s="14" t="s">
        <v>227</v>
      </c>
      <c r="E42" s="15" t="s">
        <v>72</v>
      </c>
      <c r="F42" s="15" t="s">
        <v>73</v>
      </c>
      <c r="G42" s="15"/>
      <c r="H42" s="116">
        <v>10.28</v>
      </c>
      <c r="I42" s="116"/>
      <c r="J42" s="12"/>
      <c r="K42" s="17" t="s">
        <v>74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ht="17.25" customHeight="1">
      <c r="A43" s="83">
        <v>31</v>
      </c>
      <c r="B43" s="13" t="s">
        <v>196</v>
      </c>
      <c r="C43" s="11" t="s">
        <v>197</v>
      </c>
      <c r="D43" s="14" t="s">
        <v>198</v>
      </c>
      <c r="E43" s="15" t="s">
        <v>72</v>
      </c>
      <c r="F43" s="15" t="s">
        <v>73</v>
      </c>
      <c r="G43" s="15"/>
      <c r="H43" s="116">
        <v>10.3</v>
      </c>
      <c r="I43" s="116"/>
      <c r="J43" s="12"/>
      <c r="K43" s="17" t="s">
        <v>74</v>
      </c>
    </row>
    <row r="44" spans="1:256" ht="17.25" customHeight="1">
      <c r="A44" s="83">
        <v>32</v>
      </c>
      <c r="B44" s="13" t="s">
        <v>210</v>
      </c>
      <c r="C44" s="11" t="s">
        <v>211</v>
      </c>
      <c r="D44" s="14" t="s">
        <v>212</v>
      </c>
      <c r="E44" s="15" t="s">
        <v>47</v>
      </c>
      <c r="F44" s="15" t="s">
        <v>48</v>
      </c>
      <c r="G44" s="15"/>
      <c r="H44" s="116">
        <v>10.97</v>
      </c>
      <c r="I44" s="116"/>
      <c r="J44" s="12"/>
      <c r="K44" s="17" t="s">
        <v>49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83">
        <v>33</v>
      </c>
      <c r="B45" s="13" t="s">
        <v>191</v>
      </c>
      <c r="C45" s="11" t="s">
        <v>192</v>
      </c>
      <c r="D45" s="14" t="s">
        <v>193</v>
      </c>
      <c r="E45" s="15" t="s">
        <v>122</v>
      </c>
      <c r="F45" s="15" t="s">
        <v>123</v>
      </c>
      <c r="G45" s="15"/>
      <c r="H45" s="116">
        <v>11.3</v>
      </c>
      <c r="I45" s="128"/>
      <c r="J45" s="12"/>
      <c r="K45" s="17" t="s">
        <v>124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printOptions horizontalCentered="1"/>
  <pageMargins left="0.3937007874015748" right="0.3937007874015748" top="0.35433070866141736" bottom="0.2362204724409449" header="0.3937007874015748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24.7109375" style="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9"/>
    </row>
    <row r="3" spans="1:9" s="3" customFormat="1" ht="12" customHeight="1">
      <c r="A3" s="1"/>
      <c r="B3" s="35"/>
      <c r="C3" s="43"/>
      <c r="D3" s="44"/>
      <c r="E3" s="45"/>
      <c r="F3" s="45"/>
      <c r="G3" s="45"/>
      <c r="H3" s="41"/>
      <c r="I3" s="111"/>
    </row>
    <row r="4" spans="2:8" s="31" customFormat="1" ht="15.75">
      <c r="B4" s="1" t="s">
        <v>285</v>
      </c>
      <c r="C4" s="1"/>
      <c r="D4" s="6"/>
      <c r="E4" s="6"/>
      <c r="F4" s="6"/>
      <c r="G4" s="48"/>
      <c r="H4" s="61"/>
    </row>
    <row r="5" spans="2:8" s="31" customFormat="1" ht="16.5" thickBot="1">
      <c r="B5" s="1">
        <v>1</v>
      </c>
      <c r="C5" s="1" t="s">
        <v>1046</v>
      </c>
      <c r="D5" s="6"/>
      <c r="E5" s="6"/>
      <c r="F5" s="6"/>
      <c r="G5" s="48"/>
      <c r="H5" s="61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0" t="s">
        <v>20</v>
      </c>
    </row>
    <row r="7" spans="1:9" ht="17.25" customHeight="1">
      <c r="A7" s="83">
        <v>1</v>
      </c>
      <c r="B7" s="13" t="s">
        <v>372</v>
      </c>
      <c r="C7" s="11" t="s">
        <v>373</v>
      </c>
      <c r="D7" s="14" t="s">
        <v>374</v>
      </c>
      <c r="E7" s="15" t="s">
        <v>375</v>
      </c>
      <c r="F7" s="15" t="s">
        <v>376</v>
      </c>
      <c r="G7" s="15"/>
      <c r="H7" s="116">
        <v>33.98</v>
      </c>
      <c r="I7" s="17" t="s">
        <v>377</v>
      </c>
    </row>
    <row r="8" spans="1:9" ht="17.25" customHeight="1">
      <c r="A8" s="83">
        <v>2</v>
      </c>
      <c r="B8" s="13" t="s">
        <v>365</v>
      </c>
      <c r="C8" s="11" t="s">
        <v>366</v>
      </c>
      <c r="D8" s="14" t="s">
        <v>367</v>
      </c>
      <c r="E8" s="15" t="s">
        <v>53</v>
      </c>
      <c r="F8" s="15" t="s">
        <v>54</v>
      </c>
      <c r="G8" s="15"/>
      <c r="H8" s="116">
        <v>32.55</v>
      </c>
      <c r="I8" s="17" t="s">
        <v>368</v>
      </c>
    </row>
    <row r="9" spans="1:9" ht="17.25" customHeight="1">
      <c r="A9" s="83">
        <v>3</v>
      </c>
      <c r="B9" s="13" t="s">
        <v>399</v>
      </c>
      <c r="C9" s="11" t="s">
        <v>400</v>
      </c>
      <c r="D9" s="14" t="s">
        <v>136</v>
      </c>
      <c r="E9" s="15" t="s">
        <v>92</v>
      </c>
      <c r="F9" s="15" t="s">
        <v>93</v>
      </c>
      <c r="G9" s="15"/>
      <c r="H9" s="116">
        <v>31.62</v>
      </c>
      <c r="I9" s="17" t="s">
        <v>398</v>
      </c>
    </row>
    <row r="10" spans="1:9" ht="17.25" customHeight="1">
      <c r="A10" s="83">
        <v>4</v>
      </c>
      <c r="B10" s="13" t="s">
        <v>308</v>
      </c>
      <c r="C10" s="11" t="s">
        <v>309</v>
      </c>
      <c r="D10" s="14">
        <v>37785</v>
      </c>
      <c r="E10" s="15" t="s">
        <v>142</v>
      </c>
      <c r="F10" s="15" t="s">
        <v>143</v>
      </c>
      <c r="G10" s="15"/>
      <c r="H10" s="116">
        <v>30.48</v>
      </c>
      <c r="I10" s="17" t="s">
        <v>144</v>
      </c>
    </row>
    <row r="11" spans="1:9" ht="13.5" customHeight="1">
      <c r="A11" s="141"/>
      <c r="B11" s="142"/>
      <c r="C11" s="143"/>
      <c r="D11" s="144"/>
      <c r="E11" s="145"/>
      <c r="F11" s="145"/>
      <c r="G11" s="145"/>
      <c r="H11" s="149"/>
      <c r="I11" s="147"/>
    </row>
    <row r="12" spans="2:8" s="31" customFormat="1" ht="16.5" thickBot="1">
      <c r="B12" s="1">
        <v>2</v>
      </c>
      <c r="C12" s="1" t="s">
        <v>1046</v>
      </c>
      <c r="D12" s="6"/>
      <c r="E12" s="6"/>
      <c r="F12" s="6"/>
      <c r="G12" s="48"/>
      <c r="H12" s="61"/>
    </row>
    <row r="13" spans="1:9" s="76" customFormat="1" ht="18" customHeight="1" thickBot="1">
      <c r="A13" s="115" t="s">
        <v>10</v>
      </c>
      <c r="B13" s="78" t="s">
        <v>11</v>
      </c>
      <c r="C13" s="79" t="s">
        <v>12</v>
      </c>
      <c r="D13" s="80" t="s">
        <v>13</v>
      </c>
      <c r="E13" s="81" t="s">
        <v>14</v>
      </c>
      <c r="F13" s="81" t="s">
        <v>15</v>
      </c>
      <c r="G13" s="81" t="s">
        <v>16</v>
      </c>
      <c r="H13" s="124" t="s">
        <v>286</v>
      </c>
      <c r="I13" s="90" t="s">
        <v>20</v>
      </c>
    </row>
    <row r="14" spans="1:9" ht="17.25" customHeight="1">
      <c r="A14" s="83">
        <v>1</v>
      </c>
      <c r="B14" s="13" t="s">
        <v>390</v>
      </c>
      <c r="C14" s="11" t="s">
        <v>391</v>
      </c>
      <c r="D14" s="14" t="s">
        <v>392</v>
      </c>
      <c r="E14" s="15" t="s">
        <v>92</v>
      </c>
      <c r="F14" s="15" t="s">
        <v>93</v>
      </c>
      <c r="G14" s="15"/>
      <c r="H14" s="116">
        <v>31.69</v>
      </c>
      <c r="I14" s="17" t="s">
        <v>137</v>
      </c>
    </row>
    <row r="15" spans="1:9" ht="17.25" customHeight="1">
      <c r="A15" s="83">
        <v>2</v>
      </c>
      <c r="B15" s="13" t="s">
        <v>179</v>
      </c>
      <c r="C15" s="11" t="s">
        <v>291</v>
      </c>
      <c r="D15" s="14" t="s">
        <v>292</v>
      </c>
      <c r="E15" s="15" t="s">
        <v>60</v>
      </c>
      <c r="F15" s="15" t="s">
        <v>61</v>
      </c>
      <c r="G15" s="15"/>
      <c r="H15" s="116">
        <v>34.26</v>
      </c>
      <c r="I15" s="17" t="s">
        <v>62</v>
      </c>
    </row>
    <row r="16" spans="1:9" ht="17.25" customHeight="1">
      <c r="A16" s="83">
        <v>3</v>
      </c>
      <c r="B16" s="13" t="s">
        <v>69</v>
      </c>
      <c r="C16" s="11" t="s">
        <v>314</v>
      </c>
      <c r="D16" s="14">
        <v>38209</v>
      </c>
      <c r="E16" s="15" t="s">
        <v>142</v>
      </c>
      <c r="F16" s="15" t="s">
        <v>143</v>
      </c>
      <c r="G16" s="15"/>
      <c r="H16" s="116">
        <v>31.3</v>
      </c>
      <c r="I16" s="17" t="s">
        <v>315</v>
      </c>
    </row>
    <row r="17" spans="1:9" ht="17.25" customHeight="1">
      <c r="A17" s="83">
        <v>4</v>
      </c>
      <c r="B17" s="13" t="s">
        <v>44</v>
      </c>
      <c r="C17" s="11" t="s">
        <v>351</v>
      </c>
      <c r="D17" s="14" t="s">
        <v>352</v>
      </c>
      <c r="E17" s="15" t="s">
        <v>347</v>
      </c>
      <c r="F17" s="15" t="s">
        <v>348</v>
      </c>
      <c r="G17" s="15" t="s">
        <v>349</v>
      </c>
      <c r="H17" s="116">
        <v>33.32</v>
      </c>
      <c r="I17" s="17" t="s">
        <v>350</v>
      </c>
    </row>
    <row r="18" spans="1:9" ht="12" customHeight="1">
      <c r="A18" s="141"/>
      <c r="B18" s="142"/>
      <c r="C18" s="143"/>
      <c r="D18" s="144"/>
      <c r="E18" s="145"/>
      <c r="F18" s="145"/>
      <c r="G18" s="145"/>
      <c r="H18" s="149"/>
      <c r="I18" s="147"/>
    </row>
    <row r="19" spans="2:8" s="31" customFormat="1" ht="16.5" thickBot="1">
      <c r="B19" s="1">
        <v>3</v>
      </c>
      <c r="C19" s="1" t="s">
        <v>1046</v>
      </c>
      <c r="D19" s="6"/>
      <c r="E19" s="6"/>
      <c r="F19" s="6"/>
      <c r="G19" s="48"/>
      <c r="H19" s="61"/>
    </row>
    <row r="20" spans="1:9" s="76" customFormat="1" ht="18" customHeight="1" thickBot="1">
      <c r="A20" s="115" t="s">
        <v>10</v>
      </c>
      <c r="B20" s="78" t="s">
        <v>11</v>
      </c>
      <c r="C20" s="79" t="s">
        <v>12</v>
      </c>
      <c r="D20" s="80" t="s">
        <v>13</v>
      </c>
      <c r="E20" s="81" t="s">
        <v>14</v>
      </c>
      <c r="F20" s="81" t="s">
        <v>15</v>
      </c>
      <c r="G20" s="81" t="s">
        <v>16</v>
      </c>
      <c r="H20" s="124" t="s">
        <v>286</v>
      </c>
      <c r="I20" s="90" t="s">
        <v>20</v>
      </c>
    </row>
    <row r="21" spans="1:9" ht="17.25" customHeight="1">
      <c r="A21" s="83">
        <v>1</v>
      </c>
      <c r="B21" s="13" t="s">
        <v>318</v>
      </c>
      <c r="C21" s="11" t="s">
        <v>319</v>
      </c>
      <c r="D21" s="14" t="s">
        <v>320</v>
      </c>
      <c r="E21" s="15" t="s">
        <v>187</v>
      </c>
      <c r="F21" s="15" t="s">
        <v>188</v>
      </c>
      <c r="G21" s="15"/>
      <c r="H21" s="116">
        <v>32.84</v>
      </c>
      <c r="I21" s="17" t="s">
        <v>272</v>
      </c>
    </row>
    <row r="22" spans="1:9" ht="17.25" customHeight="1">
      <c r="A22" s="83">
        <v>2</v>
      </c>
      <c r="B22" s="13" t="s">
        <v>380</v>
      </c>
      <c r="C22" s="11" t="s">
        <v>381</v>
      </c>
      <c r="D22" s="14" t="s">
        <v>382</v>
      </c>
      <c r="E22" s="15" t="s">
        <v>41</v>
      </c>
      <c r="F22" s="15" t="s">
        <v>42</v>
      </c>
      <c r="G22" s="15"/>
      <c r="H22" s="116">
        <v>32.75</v>
      </c>
      <c r="I22" s="17" t="s">
        <v>235</v>
      </c>
    </row>
    <row r="23" spans="1:9" ht="17.25" customHeight="1">
      <c r="A23" s="83">
        <v>3</v>
      </c>
      <c r="B23" s="25" t="s">
        <v>57</v>
      </c>
      <c r="C23" s="26" t="s">
        <v>353</v>
      </c>
      <c r="D23" s="27" t="s">
        <v>354</v>
      </c>
      <c r="E23" s="28" t="s">
        <v>109</v>
      </c>
      <c r="F23" s="28" t="s">
        <v>110</v>
      </c>
      <c r="G23" s="28" t="s">
        <v>111</v>
      </c>
      <c r="H23" s="116">
        <v>31.39</v>
      </c>
      <c r="I23" s="29" t="s">
        <v>112</v>
      </c>
    </row>
    <row r="24" spans="1:9" ht="17.25" customHeight="1">
      <c r="A24" s="83">
        <v>4</v>
      </c>
      <c r="B24" s="13" t="s">
        <v>369</v>
      </c>
      <c r="C24" s="11" t="s">
        <v>370</v>
      </c>
      <c r="D24" s="14" t="s">
        <v>371</v>
      </c>
      <c r="E24" s="15" t="s">
        <v>130</v>
      </c>
      <c r="F24" s="15" t="s">
        <v>131</v>
      </c>
      <c r="G24" s="15" t="s">
        <v>132</v>
      </c>
      <c r="H24" s="116">
        <v>36.89</v>
      </c>
      <c r="I24" s="17" t="s">
        <v>133</v>
      </c>
    </row>
    <row r="25" spans="1:9" ht="13.5" customHeight="1">
      <c r="A25" s="141"/>
      <c r="B25" s="142"/>
      <c r="C25" s="143"/>
      <c r="D25" s="144"/>
      <c r="E25" s="145"/>
      <c r="F25" s="145"/>
      <c r="G25" s="145"/>
      <c r="H25" s="149"/>
      <c r="I25" s="147"/>
    </row>
    <row r="26" spans="2:8" s="31" customFormat="1" ht="16.5" thickBot="1">
      <c r="B26" s="1">
        <v>4</v>
      </c>
      <c r="C26" s="1" t="s">
        <v>1046</v>
      </c>
      <c r="D26" s="6"/>
      <c r="E26" s="6"/>
      <c r="F26" s="6"/>
      <c r="G26" s="48"/>
      <c r="H26" s="61"/>
    </row>
    <row r="27" spans="1:9" s="76" customFormat="1" ht="18" customHeight="1" thickBot="1">
      <c r="A27" s="115" t="s">
        <v>10</v>
      </c>
      <c r="B27" s="78" t="s">
        <v>11</v>
      </c>
      <c r="C27" s="79" t="s">
        <v>12</v>
      </c>
      <c r="D27" s="80" t="s">
        <v>13</v>
      </c>
      <c r="E27" s="81" t="s">
        <v>14</v>
      </c>
      <c r="F27" s="81" t="s">
        <v>15</v>
      </c>
      <c r="G27" s="81" t="s">
        <v>16</v>
      </c>
      <c r="H27" s="124" t="s">
        <v>286</v>
      </c>
      <c r="I27" s="90" t="s">
        <v>20</v>
      </c>
    </row>
    <row r="28" spans="1:9" ht="17.25" customHeight="1">
      <c r="A28" s="83">
        <v>1</v>
      </c>
      <c r="B28" s="13" t="s">
        <v>174</v>
      </c>
      <c r="C28" s="11" t="s">
        <v>325</v>
      </c>
      <c r="D28" s="14">
        <v>38053</v>
      </c>
      <c r="E28" s="15" t="s">
        <v>35</v>
      </c>
      <c r="F28" s="15" t="s">
        <v>36</v>
      </c>
      <c r="G28" s="15"/>
      <c r="H28" s="116">
        <v>30.16</v>
      </c>
      <c r="I28" s="17" t="s">
        <v>146</v>
      </c>
    </row>
    <row r="29" spans="1:9" ht="17.25" customHeight="1">
      <c r="A29" s="83">
        <v>2</v>
      </c>
      <c r="B29" s="13" t="s">
        <v>321</v>
      </c>
      <c r="C29" s="11" t="s">
        <v>383</v>
      </c>
      <c r="D29" s="14" t="s">
        <v>384</v>
      </c>
      <c r="E29" s="15" t="s">
        <v>41</v>
      </c>
      <c r="F29" s="15" t="s">
        <v>42</v>
      </c>
      <c r="G29" s="15"/>
      <c r="H29" s="116">
        <v>34.32</v>
      </c>
      <c r="I29" s="17" t="s">
        <v>235</v>
      </c>
    </row>
    <row r="30" spans="1:254" ht="17.25" customHeight="1">
      <c r="A30" s="83">
        <v>3</v>
      </c>
      <c r="B30" s="13" t="s">
        <v>293</v>
      </c>
      <c r="C30" s="11" t="s">
        <v>294</v>
      </c>
      <c r="D30" s="14" t="s">
        <v>295</v>
      </c>
      <c r="E30" s="15" t="s">
        <v>60</v>
      </c>
      <c r="F30" s="15" t="s">
        <v>61</v>
      </c>
      <c r="G30" s="15"/>
      <c r="H30" s="116">
        <v>34.8</v>
      </c>
      <c r="I30" s="17" t="s">
        <v>62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7.25" customHeight="1">
      <c r="A31" s="83">
        <v>4</v>
      </c>
      <c r="B31" s="13" t="s">
        <v>401</v>
      </c>
      <c r="C31" s="11" t="s">
        <v>402</v>
      </c>
      <c r="D31" s="14" t="s">
        <v>403</v>
      </c>
      <c r="E31" s="15" t="s">
        <v>92</v>
      </c>
      <c r="F31" s="15" t="s">
        <v>93</v>
      </c>
      <c r="G31" s="15"/>
      <c r="H31" s="116">
        <v>33.35</v>
      </c>
      <c r="I31" s="17" t="s">
        <v>398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3.5" customHeight="1">
      <c r="A32" s="141"/>
      <c r="B32" s="142"/>
      <c r="C32" s="143"/>
      <c r="D32" s="144"/>
      <c r="E32" s="145"/>
      <c r="F32" s="145"/>
      <c r="G32" s="145"/>
      <c r="H32" s="149"/>
      <c r="I32" s="14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8" s="31" customFormat="1" ht="16.5" thickBot="1">
      <c r="B33" s="1">
        <v>5</v>
      </c>
      <c r="C33" s="1" t="s">
        <v>1046</v>
      </c>
      <c r="D33" s="6"/>
      <c r="E33" s="6"/>
      <c r="F33" s="6"/>
      <c r="G33" s="48"/>
      <c r="H33" s="61"/>
    </row>
    <row r="34" spans="1:9" s="76" customFormat="1" ht="18" customHeight="1" thickBot="1">
      <c r="A34" s="115" t="s">
        <v>10</v>
      </c>
      <c r="B34" s="78" t="s">
        <v>11</v>
      </c>
      <c r="C34" s="79" t="s">
        <v>12</v>
      </c>
      <c r="D34" s="80" t="s">
        <v>13</v>
      </c>
      <c r="E34" s="81" t="s">
        <v>14</v>
      </c>
      <c r="F34" s="81" t="s">
        <v>15</v>
      </c>
      <c r="G34" s="81" t="s">
        <v>16</v>
      </c>
      <c r="H34" s="124" t="s">
        <v>286</v>
      </c>
      <c r="I34" s="90" t="s">
        <v>20</v>
      </c>
    </row>
    <row r="35" spans="1:254" ht="17.25" customHeight="1">
      <c r="A35" s="83">
        <v>1</v>
      </c>
      <c r="B35" s="13" t="s">
        <v>311</v>
      </c>
      <c r="C35" s="11" t="s">
        <v>324</v>
      </c>
      <c r="D35" s="14">
        <v>38179</v>
      </c>
      <c r="E35" s="15" t="s">
        <v>35</v>
      </c>
      <c r="F35" s="15" t="s">
        <v>36</v>
      </c>
      <c r="G35" s="15"/>
      <c r="H35" s="116">
        <v>36.55</v>
      </c>
      <c r="I35" s="17" t="s">
        <v>156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7.25" customHeight="1">
      <c r="A36" s="83">
        <v>2</v>
      </c>
      <c r="B36" s="13" t="s">
        <v>393</v>
      </c>
      <c r="C36" s="11" t="s">
        <v>394</v>
      </c>
      <c r="D36" s="14" t="s">
        <v>395</v>
      </c>
      <c r="E36" s="15" t="s">
        <v>92</v>
      </c>
      <c r="F36" s="15" t="s">
        <v>93</v>
      </c>
      <c r="G36" s="15"/>
      <c r="H36" s="116">
        <v>31.8</v>
      </c>
      <c r="I36" s="17" t="s">
        <v>137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7.25" customHeight="1">
      <c r="A37" s="83">
        <v>3</v>
      </c>
      <c r="B37" s="13" t="s">
        <v>174</v>
      </c>
      <c r="C37" s="11" t="s">
        <v>388</v>
      </c>
      <c r="D37" s="14" t="s">
        <v>389</v>
      </c>
      <c r="E37" s="15" t="s">
        <v>41</v>
      </c>
      <c r="F37" s="15" t="s">
        <v>42</v>
      </c>
      <c r="G37" s="15"/>
      <c r="H37" s="116">
        <v>36.27</v>
      </c>
      <c r="I37" s="17" t="s">
        <v>43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7.25" customHeight="1">
      <c r="A38" s="83">
        <v>4</v>
      </c>
      <c r="B38" s="13" t="s">
        <v>362</v>
      </c>
      <c r="C38" s="11" t="s">
        <v>363</v>
      </c>
      <c r="D38" s="14" t="s">
        <v>364</v>
      </c>
      <c r="E38" s="15" t="s">
        <v>53</v>
      </c>
      <c r="F38" s="15" t="s">
        <v>54</v>
      </c>
      <c r="G38" s="15" t="s">
        <v>357</v>
      </c>
      <c r="H38" s="116" t="s">
        <v>1045</v>
      </c>
      <c r="I38" s="17" t="s">
        <v>361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7.25" customHeight="1">
      <c r="A39" s="141"/>
      <c r="B39" s="142"/>
      <c r="C39" s="143"/>
      <c r="D39" s="144"/>
      <c r="E39" s="145"/>
      <c r="F39" s="145"/>
      <c r="G39" s="145"/>
      <c r="H39" s="149"/>
      <c r="I39" s="14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8" s="1" customFormat="1" ht="15.75">
      <c r="A40" s="1" t="s">
        <v>0</v>
      </c>
      <c r="C40" s="6"/>
      <c r="D40" s="7"/>
      <c r="E40" s="7"/>
      <c r="F40" s="7"/>
      <c r="G40" s="8"/>
      <c r="H40" s="9"/>
    </row>
    <row r="41" spans="1:9" s="1" customFormat="1" ht="15.75">
      <c r="A41" s="1" t="s">
        <v>8</v>
      </c>
      <c r="C41" s="6"/>
      <c r="D41" s="7"/>
      <c r="E41" s="7"/>
      <c r="F41" s="8"/>
      <c r="G41" s="8"/>
      <c r="H41" s="9"/>
      <c r="I41" s="9"/>
    </row>
    <row r="42" spans="1:9" s="3" customFormat="1" ht="12" customHeight="1">
      <c r="A42" s="1"/>
      <c r="B42" s="35"/>
      <c r="C42" s="43"/>
      <c r="D42" s="44"/>
      <c r="E42" s="45"/>
      <c r="F42" s="45"/>
      <c r="G42" s="45"/>
      <c r="H42" s="41"/>
      <c r="I42" s="111"/>
    </row>
    <row r="43" spans="2:8" s="31" customFormat="1" ht="15.75">
      <c r="B43" s="1" t="s">
        <v>285</v>
      </c>
      <c r="C43" s="1"/>
      <c r="D43" s="6"/>
      <c r="E43" s="6"/>
      <c r="F43" s="6"/>
      <c r="G43" s="48"/>
      <c r="H43" s="61"/>
    </row>
    <row r="44" spans="2:8" s="31" customFormat="1" ht="16.5" thickBot="1">
      <c r="B44" s="1">
        <v>6</v>
      </c>
      <c r="C44" s="1" t="s">
        <v>1046</v>
      </c>
      <c r="D44" s="6"/>
      <c r="E44" s="6"/>
      <c r="F44" s="6"/>
      <c r="G44" s="48"/>
      <c r="H44" s="61"/>
    </row>
    <row r="45" spans="1:9" s="76" customFormat="1" ht="18" customHeight="1" thickBot="1">
      <c r="A45" s="115" t="s">
        <v>10</v>
      </c>
      <c r="B45" s="78" t="s">
        <v>11</v>
      </c>
      <c r="C45" s="79" t="s">
        <v>12</v>
      </c>
      <c r="D45" s="80" t="s">
        <v>13</v>
      </c>
      <c r="E45" s="81" t="s">
        <v>14</v>
      </c>
      <c r="F45" s="81" t="s">
        <v>15</v>
      </c>
      <c r="G45" s="81" t="s">
        <v>16</v>
      </c>
      <c r="H45" s="124" t="s">
        <v>286</v>
      </c>
      <c r="I45" s="90" t="s">
        <v>20</v>
      </c>
    </row>
    <row r="46" spans="1:254" ht="17.25" customHeight="1">
      <c r="A46" s="83">
        <v>1</v>
      </c>
      <c r="B46" s="13" t="s">
        <v>385</v>
      </c>
      <c r="C46" s="11" t="s">
        <v>386</v>
      </c>
      <c r="D46" s="14" t="s">
        <v>387</v>
      </c>
      <c r="E46" s="15" t="s">
        <v>41</v>
      </c>
      <c r="F46" s="15" t="s">
        <v>42</v>
      </c>
      <c r="G46" s="15"/>
      <c r="H46" s="116">
        <v>35.62</v>
      </c>
      <c r="I46" s="17" t="s">
        <v>43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7.25" customHeight="1">
      <c r="A47" s="83">
        <v>2</v>
      </c>
      <c r="B47" s="13" t="s">
        <v>298</v>
      </c>
      <c r="C47" s="11" t="s">
        <v>299</v>
      </c>
      <c r="D47" s="14" t="s">
        <v>300</v>
      </c>
      <c r="E47" s="15" t="s">
        <v>301</v>
      </c>
      <c r="F47" s="15" t="s">
        <v>302</v>
      </c>
      <c r="G47" s="15"/>
      <c r="H47" s="116">
        <v>37.19</v>
      </c>
      <c r="I47" s="17" t="s">
        <v>303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7.25" customHeight="1">
      <c r="A48" s="83">
        <v>3</v>
      </c>
      <c r="B48" s="13" t="s">
        <v>27</v>
      </c>
      <c r="C48" s="11" t="s">
        <v>378</v>
      </c>
      <c r="D48" s="14" t="s">
        <v>379</v>
      </c>
      <c r="E48" s="15" t="s">
        <v>41</v>
      </c>
      <c r="F48" s="15" t="s">
        <v>42</v>
      </c>
      <c r="G48" s="15"/>
      <c r="H48" s="116">
        <v>36.31</v>
      </c>
      <c r="I48" s="17" t="s">
        <v>43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7.25" customHeight="1">
      <c r="A49" s="83">
        <v>4</v>
      </c>
      <c r="B49" s="13" t="s">
        <v>304</v>
      </c>
      <c r="C49" s="11" t="s">
        <v>305</v>
      </c>
      <c r="D49" s="14" t="s">
        <v>306</v>
      </c>
      <c r="E49" s="15" t="s">
        <v>301</v>
      </c>
      <c r="F49" s="15" t="s">
        <v>302</v>
      </c>
      <c r="G49" s="15"/>
      <c r="H49" s="116">
        <v>37.97</v>
      </c>
      <c r="I49" s="17" t="s">
        <v>303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8" s="31" customFormat="1" ht="16.5" thickBot="1">
      <c r="B50" s="1">
        <v>7</v>
      </c>
      <c r="C50" s="1" t="s">
        <v>1046</v>
      </c>
      <c r="D50" s="6"/>
      <c r="E50" s="6"/>
      <c r="F50" s="6"/>
      <c r="G50" s="48"/>
      <c r="H50" s="61"/>
    </row>
    <row r="51" spans="1:9" s="76" customFormat="1" ht="18" customHeight="1" thickBot="1">
      <c r="A51" s="115" t="s">
        <v>10</v>
      </c>
      <c r="B51" s="78" t="s">
        <v>11</v>
      </c>
      <c r="C51" s="79" t="s">
        <v>12</v>
      </c>
      <c r="D51" s="80" t="s">
        <v>13</v>
      </c>
      <c r="E51" s="81" t="s">
        <v>14</v>
      </c>
      <c r="F51" s="81" t="s">
        <v>15</v>
      </c>
      <c r="G51" s="81" t="s">
        <v>16</v>
      </c>
      <c r="H51" s="124" t="s">
        <v>286</v>
      </c>
      <c r="I51" s="90" t="s">
        <v>20</v>
      </c>
    </row>
    <row r="52" spans="1:9" ht="18" customHeight="1">
      <c r="A52" s="83">
        <v>1</v>
      </c>
      <c r="B52" s="13" t="s">
        <v>85</v>
      </c>
      <c r="C52" s="11" t="s">
        <v>141</v>
      </c>
      <c r="D52" s="14">
        <v>38410</v>
      </c>
      <c r="E52" s="15" t="s">
        <v>142</v>
      </c>
      <c r="F52" s="15" t="s">
        <v>143</v>
      </c>
      <c r="G52" s="15"/>
      <c r="H52" s="116">
        <v>33.49</v>
      </c>
      <c r="I52" s="17" t="s">
        <v>144</v>
      </c>
    </row>
    <row r="53" spans="1:9" ht="17.25" customHeight="1">
      <c r="A53" s="83">
        <v>2</v>
      </c>
      <c r="B53" s="13" t="s">
        <v>332</v>
      </c>
      <c r="C53" s="11" t="s">
        <v>333</v>
      </c>
      <c r="D53" s="14" t="s">
        <v>334</v>
      </c>
      <c r="E53" s="15" t="s">
        <v>335</v>
      </c>
      <c r="F53" s="15" t="s">
        <v>336</v>
      </c>
      <c r="G53" s="15"/>
      <c r="H53" s="116">
        <v>32.09</v>
      </c>
      <c r="I53" s="17" t="s">
        <v>337</v>
      </c>
    </row>
    <row r="54" spans="1:9" ht="17.25" customHeight="1">
      <c r="A54" s="83">
        <v>3</v>
      </c>
      <c r="B54" s="13" t="s">
        <v>311</v>
      </c>
      <c r="C54" s="11" t="s">
        <v>359</v>
      </c>
      <c r="D54" s="14" t="s">
        <v>360</v>
      </c>
      <c r="E54" s="15" t="s">
        <v>53</v>
      </c>
      <c r="F54" s="15" t="s">
        <v>54</v>
      </c>
      <c r="G54" s="15" t="s">
        <v>357</v>
      </c>
      <c r="H54" s="116" t="s">
        <v>1045</v>
      </c>
      <c r="I54" s="17" t="s">
        <v>361</v>
      </c>
    </row>
    <row r="55" spans="1:9" ht="17.25" customHeight="1">
      <c r="A55" s="83">
        <v>4</v>
      </c>
      <c r="B55" s="13" t="s">
        <v>321</v>
      </c>
      <c r="C55" s="11" t="s">
        <v>322</v>
      </c>
      <c r="D55" s="14">
        <v>38006</v>
      </c>
      <c r="E55" s="15" t="s">
        <v>187</v>
      </c>
      <c r="F55" s="15" t="s">
        <v>188</v>
      </c>
      <c r="G55" s="15"/>
      <c r="H55" s="116">
        <v>31.04</v>
      </c>
      <c r="I55" s="17" t="s">
        <v>323</v>
      </c>
    </row>
    <row r="56" spans="2:8" s="31" customFormat="1" ht="16.5" thickBot="1">
      <c r="B56" s="1">
        <v>8</v>
      </c>
      <c r="C56" s="1" t="s">
        <v>1046</v>
      </c>
      <c r="D56" s="6"/>
      <c r="E56" s="6"/>
      <c r="F56" s="6"/>
      <c r="G56" s="48"/>
      <c r="H56" s="61"/>
    </row>
    <row r="57" spans="1:9" s="76" customFormat="1" ht="18" customHeight="1" thickBot="1">
      <c r="A57" s="115" t="s">
        <v>10</v>
      </c>
      <c r="B57" s="78" t="s">
        <v>11</v>
      </c>
      <c r="C57" s="79" t="s">
        <v>12</v>
      </c>
      <c r="D57" s="80" t="s">
        <v>13</v>
      </c>
      <c r="E57" s="81" t="s">
        <v>14</v>
      </c>
      <c r="F57" s="81" t="s">
        <v>15</v>
      </c>
      <c r="G57" s="81" t="s">
        <v>16</v>
      </c>
      <c r="H57" s="124" t="s">
        <v>286</v>
      </c>
      <c r="I57" s="90" t="s">
        <v>20</v>
      </c>
    </row>
    <row r="58" spans="1:254" ht="17.25" customHeight="1">
      <c r="A58" s="83">
        <v>1</v>
      </c>
      <c r="B58" s="13"/>
      <c r="C58" s="11"/>
      <c r="D58" s="14"/>
      <c r="E58" s="15"/>
      <c r="F58" s="15"/>
      <c r="G58" s="15"/>
      <c r="H58" s="116"/>
      <c r="I58" s="1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9" ht="17.25" customHeight="1">
      <c r="A59" s="83">
        <v>2</v>
      </c>
      <c r="B59" s="13" t="s">
        <v>404</v>
      </c>
      <c r="C59" s="11" t="s">
        <v>405</v>
      </c>
      <c r="D59" s="14" t="s">
        <v>406</v>
      </c>
      <c r="E59" s="15" t="s">
        <v>92</v>
      </c>
      <c r="F59" s="15" t="s">
        <v>93</v>
      </c>
      <c r="G59" s="15"/>
      <c r="H59" s="116">
        <v>33.37</v>
      </c>
      <c r="I59" s="17" t="s">
        <v>94</v>
      </c>
    </row>
    <row r="60" spans="1:9" ht="17.25" customHeight="1">
      <c r="A60" s="83">
        <v>3</v>
      </c>
      <c r="B60" s="13" t="s">
        <v>287</v>
      </c>
      <c r="C60" s="11" t="s">
        <v>288</v>
      </c>
      <c r="D60" s="14" t="s">
        <v>289</v>
      </c>
      <c r="E60" s="15" t="s">
        <v>80</v>
      </c>
      <c r="F60" s="15" t="s">
        <v>81</v>
      </c>
      <c r="G60" s="15"/>
      <c r="H60" s="116">
        <v>35.14</v>
      </c>
      <c r="I60" s="17" t="s">
        <v>290</v>
      </c>
    </row>
    <row r="61" spans="1:9" ht="17.25" customHeight="1">
      <c r="A61" s="83">
        <v>4</v>
      </c>
      <c r="B61" s="13" t="s">
        <v>311</v>
      </c>
      <c r="C61" s="11" t="s">
        <v>312</v>
      </c>
      <c r="D61" s="14">
        <v>38254</v>
      </c>
      <c r="E61" s="15" t="s">
        <v>142</v>
      </c>
      <c r="F61" s="15" t="s">
        <v>143</v>
      </c>
      <c r="G61" s="15"/>
      <c r="H61" s="116">
        <v>31.55</v>
      </c>
      <c r="I61" s="17" t="s">
        <v>313</v>
      </c>
    </row>
    <row r="62" spans="2:8" s="31" customFormat="1" ht="16.5" thickBot="1">
      <c r="B62" s="1">
        <v>9</v>
      </c>
      <c r="C62" s="1" t="s">
        <v>1046</v>
      </c>
      <c r="D62" s="6"/>
      <c r="E62" s="6"/>
      <c r="F62" s="6"/>
      <c r="G62" s="48"/>
      <c r="H62" s="61"/>
    </row>
    <row r="63" spans="1:9" s="76" customFormat="1" ht="18" customHeight="1" thickBot="1">
      <c r="A63" s="115" t="s">
        <v>10</v>
      </c>
      <c r="B63" s="78" t="s">
        <v>11</v>
      </c>
      <c r="C63" s="79" t="s">
        <v>12</v>
      </c>
      <c r="D63" s="80" t="s">
        <v>13</v>
      </c>
      <c r="E63" s="81" t="s">
        <v>14</v>
      </c>
      <c r="F63" s="81" t="s">
        <v>15</v>
      </c>
      <c r="G63" s="81" t="s">
        <v>16</v>
      </c>
      <c r="H63" s="124" t="s">
        <v>286</v>
      </c>
      <c r="I63" s="90" t="s">
        <v>20</v>
      </c>
    </row>
    <row r="64" spans="1:9" ht="17.25" customHeight="1">
      <c r="A64" s="83">
        <v>1</v>
      </c>
      <c r="B64" s="13"/>
      <c r="C64" s="11"/>
      <c r="D64" s="14"/>
      <c r="E64" s="15"/>
      <c r="F64" s="15"/>
      <c r="G64" s="15"/>
      <c r="H64" s="116"/>
      <c r="I64" s="17"/>
    </row>
    <row r="65" spans="1:9" ht="17.25" customHeight="1">
      <c r="A65" s="83">
        <v>2</v>
      </c>
      <c r="B65" s="13" t="s">
        <v>308</v>
      </c>
      <c r="C65" s="11" t="s">
        <v>396</v>
      </c>
      <c r="D65" s="14" t="s">
        <v>397</v>
      </c>
      <c r="E65" s="15" t="s">
        <v>92</v>
      </c>
      <c r="F65" s="15" t="s">
        <v>93</v>
      </c>
      <c r="G65" s="15"/>
      <c r="H65" s="116">
        <v>29.71</v>
      </c>
      <c r="I65" s="17" t="s">
        <v>398</v>
      </c>
    </row>
    <row r="66" spans="1:9" ht="17.25" customHeight="1">
      <c r="A66" s="83">
        <v>3</v>
      </c>
      <c r="B66" s="13" t="s">
        <v>95</v>
      </c>
      <c r="C66" s="11" t="s">
        <v>310</v>
      </c>
      <c r="D66" s="14">
        <v>38035</v>
      </c>
      <c r="E66" s="15" t="s">
        <v>142</v>
      </c>
      <c r="F66" s="15" t="s">
        <v>143</v>
      </c>
      <c r="G66" s="15"/>
      <c r="H66" s="116">
        <v>31.53</v>
      </c>
      <c r="I66" s="17" t="s">
        <v>144</v>
      </c>
    </row>
    <row r="67" spans="1:9" ht="17.25" customHeight="1">
      <c r="A67" s="83">
        <v>4</v>
      </c>
      <c r="B67" s="13" t="s">
        <v>106</v>
      </c>
      <c r="C67" s="11" t="s">
        <v>355</v>
      </c>
      <c r="D67" s="14" t="s">
        <v>356</v>
      </c>
      <c r="E67" s="15" t="s">
        <v>53</v>
      </c>
      <c r="F67" s="15" t="s">
        <v>54</v>
      </c>
      <c r="G67" s="15" t="s">
        <v>357</v>
      </c>
      <c r="H67" s="116" t="s">
        <v>1045</v>
      </c>
      <c r="I67" s="17" t="s">
        <v>358</v>
      </c>
    </row>
    <row r="68" spans="2:8" s="31" customFormat="1" ht="16.5" thickBot="1">
      <c r="B68" s="1">
        <v>10</v>
      </c>
      <c r="C68" s="1" t="s">
        <v>1046</v>
      </c>
      <c r="D68" s="6"/>
      <c r="E68" s="6"/>
      <c r="F68" s="6"/>
      <c r="G68" s="48"/>
      <c r="H68" s="61"/>
    </row>
    <row r="69" spans="1:9" s="76" customFormat="1" ht="18" customHeight="1" thickBot="1">
      <c r="A69" s="115" t="s">
        <v>10</v>
      </c>
      <c r="B69" s="78" t="s">
        <v>11</v>
      </c>
      <c r="C69" s="79" t="s">
        <v>12</v>
      </c>
      <c r="D69" s="80" t="s">
        <v>13</v>
      </c>
      <c r="E69" s="81" t="s">
        <v>14</v>
      </c>
      <c r="F69" s="81" t="s">
        <v>15</v>
      </c>
      <c r="G69" s="81" t="s">
        <v>16</v>
      </c>
      <c r="H69" s="124" t="s">
        <v>286</v>
      </c>
      <c r="I69" s="90" t="s">
        <v>20</v>
      </c>
    </row>
    <row r="70" spans="1:9" ht="17.25" customHeight="1">
      <c r="A70" s="83">
        <v>1</v>
      </c>
      <c r="B70" s="13"/>
      <c r="C70" s="11"/>
      <c r="D70" s="14"/>
      <c r="E70" s="15"/>
      <c r="F70" s="15"/>
      <c r="G70" s="15"/>
      <c r="H70" s="116"/>
      <c r="I70" s="17"/>
    </row>
    <row r="71" spans="1:9" ht="17.25" customHeight="1">
      <c r="A71" s="83">
        <v>2</v>
      </c>
      <c r="B71" s="13" t="s">
        <v>338</v>
      </c>
      <c r="C71" s="11" t="s">
        <v>339</v>
      </c>
      <c r="D71" s="14" t="s">
        <v>340</v>
      </c>
      <c r="E71" s="15" t="s">
        <v>341</v>
      </c>
      <c r="F71" s="15" t="s">
        <v>342</v>
      </c>
      <c r="G71" s="15"/>
      <c r="H71" s="116">
        <v>29.08</v>
      </c>
      <c r="I71" s="17" t="s">
        <v>343</v>
      </c>
    </row>
    <row r="72" spans="1:9" ht="17.25" customHeight="1">
      <c r="A72" s="83">
        <v>3</v>
      </c>
      <c r="B72" s="13" t="s">
        <v>134</v>
      </c>
      <c r="C72" s="11" t="s">
        <v>344</v>
      </c>
      <c r="D72" s="14" t="s">
        <v>345</v>
      </c>
      <c r="E72" s="15" t="s">
        <v>335</v>
      </c>
      <c r="F72" s="15" t="s">
        <v>336</v>
      </c>
      <c r="G72" s="15"/>
      <c r="H72" s="116">
        <v>28.51</v>
      </c>
      <c r="I72" s="17" t="s">
        <v>346</v>
      </c>
    </row>
    <row r="73" spans="1:9" ht="17.25" customHeight="1">
      <c r="A73" s="83">
        <v>4</v>
      </c>
      <c r="B73" s="13" t="s">
        <v>326</v>
      </c>
      <c r="C73" s="11" t="s">
        <v>327</v>
      </c>
      <c r="D73" s="14" t="s">
        <v>328</v>
      </c>
      <c r="E73" s="15" t="s">
        <v>329</v>
      </c>
      <c r="F73" s="15" t="s">
        <v>330</v>
      </c>
      <c r="G73" s="15"/>
      <c r="H73" s="116">
        <v>28.4</v>
      </c>
      <c r="I73" s="17" t="s">
        <v>331</v>
      </c>
    </row>
  </sheetData>
  <sheetProtection/>
  <printOptions horizontalCentered="1"/>
  <pageMargins left="0.15694444444444444" right="0.15694444444444444" top="0.2361111111111111" bottom="0.15694444444444444" header="0.2361111111111111" footer="0.15694444444444444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D1">
      <selection activeCell="I4" sqref="I4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5.421875" style="35" bestFit="1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7.00390625" style="4" bestFit="1" customWidth="1"/>
    <col min="10" max="10" width="24.7109375" style="3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</row>
    <row r="3" spans="1:10" s="3" customFormat="1" ht="12" customHeight="1">
      <c r="A3" s="1"/>
      <c r="B3" s="35"/>
      <c r="C3" s="43"/>
      <c r="D3" s="44"/>
      <c r="E3" s="45"/>
      <c r="F3" s="45"/>
      <c r="G3" s="45"/>
      <c r="H3" s="41"/>
      <c r="I3" s="42"/>
      <c r="J3" s="111"/>
    </row>
    <row r="4" spans="2:9" s="31" customFormat="1" ht="15.75">
      <c r="B4" s="1" t="s">
        <v>285</v>
      </c>
      <c r="C4" s="1"/>
      <c r="D4" s="6"/>
      <c r="E4" s="6"/>
      <c r="F4" s="6"/>
      <c r="G4" s="48"/>
      <c r="H4" s="61"/>
      <c r="I4" s="94"/>
    </row>
    <row r="5" spans="2:9" s="31" customFormat="1" ht="16.5" thickBot="1">
      <c r="B5" s="1"/>
      <c r="C5" s="1"/>
      <c r="D5" s="6"/>
      <c r="E5" s="6"/>
      <c r="F5" s="6"/>
      <c r="G5" s="48"/>
      <c r="H5" s="61"/>
      <c r="I5" s="94"/>
    </row>
    <row r="6" spans="1:10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3" t="s">
        <v>19</v>
      </c>
      <c r="J6" s="90" t="s">
        <v>20</v>
      </c>
    </row>
    <row r="7" spans="1:10" ht="17.25" customHeight="1">
      <c r="A7" s="83">
        <v>1</v>
      </c>
      <c r="B7" s="13" t="s">
        <v>326</v>
      </c>
      <c r="C7" s="11" t="s">
        <v>327</v>
      </c>
      <c r="D7" s="14" t="s">
        <v>328</v>
      </c>
      <c r="E7" s="15" t="s">
        <v>329</v>
      </c>
      <c r="F7" s="15" t="s">
        <v>330</v>
      </c>
      <c r="G7" s="15"/>
      <c r="H7" s="116">
        <v>28.4</v>
      </c>
      <c r="I7" s="12" t="str">
        <f aca="true" t="shared" si="0" ref="I7:I36">IF(ISBLANK(H7),"",IF(H7&lt;=25.95,"KSM",IF(H7&lt;=27.35,"I A",IF(H7&lt;=29.24,"II A",IF(H7&lt;=31.74,"III A",IF(H7&lt;=33.74,"I JA",IF(H7&lt;=35.44,"II JA",IF(H7&lt;=36.74,"III JA"))))))))</f>
        <v>II A</v>
      </c>
      <c r="J7" s="17" t="s">
        <v>331</v>
      </c>
    </row>
    <row r="8" spans="1:10" ht="17.25" customHeight="1">
      <c r="A8" s="83">
        <v>2</v>
      </c>
      <c r="B8" s="13" t="s">
        <v>134</v>
      </c>
      <c r="C8" s="11" t="s">
        <v>344</v>
      </c>
      <c r="D8" s="14" t="s">
        <v>345</v>
      </c>
      <c r="E8" s="15" t="s">
        <v>335</v>
      </c>
      <c r="F8" s="15" t="s">
        <v>336</v>
      </c>
      <c r="G8" s="15"/>
      <c r="H8" s="116">
        <v>28.51</v>
      </c>
      <c r="I8" s="12" t="str">
        <f t="shared" si="0"/>
        <v>II A</v>
      </c>
      <c r="J8" s="17" t="s">
        <v>346</v>
      </c>
    </row>
    <row r="9" spans="1:10" ht="17.25" customHeight="1">
      <c r="A9" s="83">
        <v>3</v>
      </c>
      <c r="B9" s="13" t="s">
        <v>338</v>
      </c>
      <c r="C9" s="11" t="s">
        <v>339</v>
      </c>
      <c r="D9" s="14" t="s">
        <v>340</v>
      </c>
      <c r="E9" s="15" t="s">
        <v>341</v>
      </c>
      <c r="F9" s="15" t="s">
        <v>342</v>
      </c>
      <c r="G9" s="15"/>
      <c r="H9" s="116">
        <v>29.08</v>
      </c>
      <c r="I9" s="12" t="str">
        <f t="shared" si="0"/>
        <v>II A</v>
      </c>
      <c r="J9" s="17" t="s">
        <v>343</v>
      </c>
    </row>
    <row r="10" spans="1:10" ht="17.25" customHeight="1">
      <c r="A10" s="83">
        <v>4</v>
      </c>
      <c r="B10" s="13" t="s">
        <v>308</v>
      </c>
      <c r="C10" s="11" t="s">
        <v>396</v>
      </c>
      <c r="D10" s="14" t="s">
        <v>397</v>
      </c>
      <c r="E10" s="15" t="s">
        <v>92</v>
      </c>
      <c r="F10" s="15" t="s">
        <v>93</v>
      </c>
      <c r="G10" s="15"/>
      <c r="H10" s="116">
        <v>29.71</v>
      </c>
      <c r="I10" s="12" t="str">
        <f t="shared" si="0"/>
        <v>III A</v>
      </c>
      <c r="J10" s="17" t="s">
        <v>398</v>
      </c>
    </row>
    <row r="11" spans="1:10" ht="17.25" customHeight="1">
      <c r="A11" s="83">
        <v>5</v>
      </c>
      <c r="B11" s="13" t="s">
        <v>174</v>
      </c>
      <c r="C11" s="11" t="s">
        <v>325</v>
      </c>
      <c r="D11" s="14">
        <v>38053</v>
      </c>
      <c r="E11" s="15" t="s">
        <v>35</v>
      </c>
      <c r="F11" s="15" t="s">
        <v>36</v>
      </c>
      <c r="G11" s="15"/>
      <c r="H11" s="116">
        <v>30.16</v>
      </c>
      <c r="I11" s="12" t="str">
        <f t="shared" si="0"/>
        <v>III A</v>
      </c>
      <c r="J11" s="17" t="s">
        <v>146</v>
      </c>
    </row>
    <row r="12" spans="1:10" ht="17.25" customHeight="1">
      <c r="A12" s="83">
        <v>6</v>
      </c>
      <c r="B12" s="13" t="s">
        <v>308</v>
      </c>
      <c r="C12" s="11" t="s">
        <v>309</v>
      </c>
      <c r="D12" s="14">
        <v>37785</v>
      </c>
      <c r="E12" s="15" t="s">
        <v>142</v>
      </c>
      <c r="F12" s="15" t="s">
        <v>143</v>
      </c>
      <c r="G12" s="15"/>
      <c r="H12" s="116">
        <v>30.48</v>
      </c>
      <c r="I12" s="12" t="str">
        <f t="shared" si="0"/>
        <v>III A</v>
      </c>
      <c r="J12" s="17" t="s">
        <v>144</v>
      </c>
    </row>
    <row r="13" spans="1:10" ht="17.25" customHeight="1">
      <c r="A13" s="83">
        <v>7</v>
      </c>
      <c r="B13" s="13" t="s">
        <v>321</v>
      </c>
      <c r="C13" s="11" t="s">
        <v>322</v>
      </c>
      <c r="D13" s="14">
        <v>38006</v>
      </c>
      <c r="E13" s="15" t="s">
        <v>187</v>
      </c>
      <c r="F13" s="15" t="s">
        <v>188</v>
      </c>
      <c r="G13" s="15"/>
      <c r="H13" s="116">
        <v>31.04</v>
      </c>
      <c r="I13" s="12" t="str">
        <f t="shared" si="0"/>
        <v>III A</v>
      </c>
      <c r="J13" s="17" t="s">
        <v>323</v>
      </c>
    </row>
    <row r="14" spans="1:10" ht="17.25" customHeight="1">
      <c r="A14" s="83">
        <v>8</v>
      </c>
      <c r="B14" s="13" t="s">
        <v>69</v>
      </c>
      <c r="C14" s="11" t="s">
        <v>314</v>
      </c>
      <c r="D14" s="14">
        <v>38209</v>
      </c>
      <c r="E14" s="15" t="s">
        <v>142</v>
      </c>
      <c r="F14" s="15" t="s">
        <v>143</v>
      </c>
      <c r="G14" s="15"/>
      <c r="H14" s="116">
        <v>31.3</v>
      </c>
      <c r="I14" s="12" t="str">
        <f t="shared" si="0"/>
        <v>III A</v>
      </c>
      <c r="J14" s="17" t="s">
        <v>315</v>
      </c>
    </row>
    <row r="15" spans="1:10" ht="17.25" customHeight="1">
      <c r="A15" s="83">
        <v>9</v>
      </c>
      <c r="B15" s="25" t="s">
        <v>57</v>
      </c>
      <c r="C15" s="26" t="s">
        <v>353</v>
      </c>
      <c r="D15" s="27" t="s">
        <v>354</v>
      </c>
      <c r="E15" s="28" t="s">
        <v>109</v>
      </c>
      <c r="F15" s="28" t="s">
        <v>110</v>
      </c>
      <c r="G15" s="28" t="s">
        <v>111</v>
      </c>
      <c r="H15" s="116">
        <v>31.39</v>
      </c>
      <c r="I15" s="12" t="str">
        <f t="shared" si="0"/>
        <v>III A</v>
      </c>
      <c r="J15" s="29" t="s">
        <v>112</v>
      </c>
    </row>
    <row r="16" spans="1:10" ht="17.25" customHeight="1">
      <c r="A16" s="83">
        <v>10</v>
      </c>
      <c r="B16" s="13" t="s">
        <v>95</v>
      </c>
      <c r="C16" s="11" t="s">
        <v>310</v>
      </c>
      <c r="D16" s="14">
        <v>38035</v>
      </c>
      <c r="E16" s="15" t="s">
        <v>142</v>
      </c>
      <c r="F16" s="15" t="s">
        <v>143</v>
      </c>
      <c r="G16" s="15"/>
      <c r="H16" s="116">
        <v>31.53</v>
      </c>
      <c r="I16" s="12" t="str">
        <f t="shared" si="0"/>
        <v>III A</v>
      </c>
      <c r="J16" s="17" t="s">
        <v>144</v>
      </c>
    </row>
    <row r="17" spans="1:10" ht="17.25" customHeight="1">
      <c r="A17" s="83">
        <v>11</v>
      </c>
      <c r="B17" s="13" t="s">
        <v>311</v>
      </c>
      <c r="C17" s="11" t="s">
        <v>312</v>
      </c>
      <c r="D17" s="14">
        <v>38254</v>
      </c>
      <c r="E17" s="15" t="s">
        <v>142</v>
      </c>
      <c r="F17" s="15" t="s">
        <v>143</v>
      </c>
      <c r="G17" s="15"/>
      <c r="H17" s="116">
        <v>31.55</v>
      </c>
      <c r="I17" s="12" t="str">
        <f t="shared" si="0"/>
        <v>III A</v>
      </c>
      <c r="J17" s="17" t="s">
        <v>313</v>
      </c>
    </row>
    <row r="18" spans="1:10" ht="17.25" customHeight="1">
      <c r="A18" s="83">
        <v>12</v>
      </c>
      <c r="B18" s="13" t="s">
        <v>399</v>
      </c>
      <c r="C18" s="11" t="s">
        <v>400</v>
      </c>
      <c r="D18" s="14" t="s">
        <v>136</v>
      </c>
      <c r="E18" s="15" t="s">
        <v>92</v>
      </c>
      <c r="F18" s="15" t="s">
        <v>93</v>
      </c>
      <c r="G18" s="15"/>
      <c r="H18" s="116">
        <v>31.62</v>
      </c>
      <c r="I18" s="12" t="str">
        <f t="shared" si="0"/>
        <v>III A</v>
      </c>
      <c r="J18" s="17" t="s">
        <v>398</v>
      </c>
    </row>
    <row r="19" spans="1:10" ht="17.25" customHeight="1">
      <c r="A19" s="83">
        <v>13</v>
      </c>
      <c r="B19" s="13" t="s">
        <v>390</v>
      </c>
      <c r="C19" s="11" t="s">
        <v>391</v>
      </c>
      <c r="D19" s="14" t="s">
        <v>392</v>
      </c>
      <c r="E19" s="15" t="s">
        <v>92</v>
      </c>
      <c r="F19" s="15" t="s">
        <v>93</v>
      </c>
      <c r="G19" s="15"/>
      <c r="H19" s="116">
        <v>31.69</v>
      </c>
      <c r="I19" s="12" t="str">
        <f t="shared" si="0"/>
        <v>III A</v>
      </c>
      <c r="J19" s="17" t="s">
        <v>137</v>
      </c>
    </row>
    <row r="20" spans="1:10" ht="17.25" customHeight="1">
      <c r="A20" s="83">
        <v>14</v>
      </c>
      <c r="B20" s="13" t="s">
        <v>393</v>
      </c>
      <c r="C20" s="11" t="s">
        <v>394</v>
      </c>
      <c r="D20" s="14" t="s">
        <v>395</v>
      </c>
      <c r="E20" s="15" t="s">
        <v>92</v>
      </c>
      <c r="F20" s="15" t="s">
        <v>93</v>
      </c>
      <c r="G20" s="15"/>
      <c r="H20" s="116">
        <v>31.8</v>
      </c>
      <c r="I20" s="12" t="str">
        <f t="shared" si="0"/>
        <v>I JA</v>
      </c>
      <c r="J20" s="17" t="s">
        <v>137</v>
      </c>
    </row>
    <row r="21" spans="1:255" ht="17.25" customHeight="1">
      <c r="A21" s="83">
        <v>15</v>
      </c>
      <c r="B21" s="13" t="s">
        <v>332</v>
      </c>
      <c r="C21" s="11" t="s">
        <v>333</v>
      </c>
      <c r="D21" s="14" t="s">
        <v>334</v>
      </c>
      <c r="E21" s="15" t="s">
        <v>335</v>
      </c>
      <c r="F21" s="15" t="s">
        <v>336</v>
      </c>
      <c r="G21" s="15"/>
      <c r="H21" s="116">
        <v>32.09</v>
      </c>
      <c r="I21" s="12" t="str">
        <f t="shared" si="0"/>
        <v>I JA</v>
      </c>
      <c r="J21" s="17" t="s">
        <v>337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7.25" customHeight="1">
      <c r="A22" s="83">
        <v>16</v>
      </c>
      <c r="B22" s="13" t="s">
        <v>365</v>
      </c>
      <c r="C22" s="11" t="s">
        <v>366</v>
      </c>
      <c r="D22" s="14" t="s">
        <v>367</v>
      </c>
      <c r="E22" s="15" t="s">
        <v>53</v>
      </c>
      <c r="F22" s="15" t="s">
        <v>54</v>
      </c>
      <c r="G22" s="15"/>
      <c r="H22" s="116">
        <v>32.55</v>
      </c>
      <c r="I22" s="12" t="str">
        <f t="shared" si="0"/>
        <v>I JA</v>
      </c>
      <c r="J22" s="17" t="s">
        <v>368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7.25" customHeight="1">
      <c r="A23" s="83">
        <v>17</v>
      </c>
      <c r="B23" s="13" t="s">
        <v>380</v>
      </c>
      <c r="C23" s="11" t="s">
        <v>381</v>
      </c>
      <c r="D23" s="14" t="s">
        <v>382</v>
      </c>
      <c r="E23" s="15" t="s">
        <v>41</v>
      </c>
      <c r="F23" s="15" t="s">
        <v>42</v>
      </c>
      <c r="G23" s="15"/>
      <c r="H23" s="116">
        <v>32.75</v>
      </c>
      <c r="I23" s="12" t="str">
        <f t="shared" si="0"/>
        <v>I JA</v>
      </c>
      <c r="J23" s="17" t="s">
        <v>235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7.25" customHeight="1">
      <c r="A24" s="83">
        <v>18</v>
      </c>
      <c r="B24" s="13" t="s">
        <v>318</v>
      </c>
      <c r="C24" s="11" t="s">
        <v>319</v>
      </c>
      <c r="D24" s="14" t="s">
        <v>320</v>
      </c>
      <c r="E24" s="15" t="s">
        <v>187</v>
      </c>
      <c r="F24" s="15" t="s">
        <v>188</v>
      </c>
      <c r="G24" s="15"/>
      <c r="H24" s="116">
        <v>32.84</v>
      </c>
      <c r="I24" s="12" t="str">
        <f t="shared" si="0"/>
        <v>I JA</v>
      </c>
      <c r="J24" s="17" t="s">
        <v>272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7.25" customHeight="1">
      <c r="A25" s="83">
        <v>19</v>
      </c>
      <c r="B25" s="13" t="s">
        <v>44</v>
      </c>
      <c r="C25" s="11" t="s">
        <v>351</v>
      </c>
      <c r="D25" s="14" t="s">
        <v>352</v>
      </c>
      <c r="E25" s="15" t="s">
        <v>347</v>
      </c>
      <c r="F25" s="15" t="s">
        <v>348</v>
      </c>
      <c r="G25" s="15" t="s">
        <v>349</v>
      </c>
      <c r="H25" s="116">
        <v>33.32</v>
      </c>
      <c r="I25" s="12" t="str">
        <f t="shared" si="0"/>
        <v>I JA</v>
      </c>
      <c r="J25" s="17" t="s">
        <v>350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7.25" customHeight="1">
      <c r="A26" s="83">
        <v>20</v>
      </c>
      <c r="B26" s="13" t="s">
        <v>401</v>
      </c>
      <c r="C26" s="11" t="s">
        <v>402</v>
      </c>
      <c r="D26" s="14" t="s">
        <v>403</v>
      </c>
      <c r="E26" s="15" t="s">
        <v>92</v>
      </c>
      <c r="F26" s="15" t="s">
        <v>93</v>
      </c>
      <c r="G26" s="15"/>
      <c r="H26" s="116">
        <v>33.35</v>
      </c>
      <c r="I26" s="12" t="str">
        <f t="shared" si="0"/>
        <v>I JA</v>
      </c>
      <c r="J26" s="17" t="s">
        <v>398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7.25" customHeight="1">
      <c r="A27" s="83">
        <v>21</v>
      </c>
      <c r="B27" s="13" t="s">
        <v>404</v>
      </c>
      <c r="C27" s="11" t="s">
        <v>405</v>
      </c>
      <c r="D27" s="14" t="s">
        <v>406</v>
      </c>
      <c r="E27" s="15" t="s">
        <v>92</v>
      </c>
      <c r="F27" s="15" t="s">
        <v>93</v>
      </c>
      <c r="G27" s="15"/>
      <c r="H27" s="116">
        <v>33.37</v>
      </c>
      <c r="I27" s="12" t="str">
        <f t="shared" si="0"/>
        <v>I JA</v>
      </c>
      <c r="J27" s="17" t="s">
        <v>94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7.25" customHeight="1">
      <c r="A28" s="83">
        <v>22</v>
      </c>
      <c r="B28" s="13" t="s">
        <v>85</v>
      </c>
      <c r="C28" s="11" t="s">
        <v>141</v>
      </c>
      <c r="D28" s="14">
        <v>38410</v>
      </c>
      <c r="E28" s="15" t="s">
        <v>142</v>
      </c>
      <c r="F28" s="15" t="s">
        <v>143</v>
      </c>
      <c r="G28" s="15"/>
      <c r="H28" s="116">
        <v>33.49</v>
      </c>
      <c r="I28" s="12" t="str">
        <f t="shared" si="0"/>
        <v>I JA</v>
      </c>
      <c r="J28" s="17" t="s">
        <v>144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7.25" customHeight="1">
      <c r="A29" s="83">
        <v>23</v>
      </c>
      <c r="B29" s="13" t="s">
        <v>372</v>
      </c>
      <c r="C29" s="11" t="s">
        <v>373</v>
      </c>
      <c r="D29" s="14" t="s">
        <v>374</v>
      </c>
      <c r="E29" s="15" t="s">
        <v>375</v>
      </c>
      <c r="F29" s="15" t="s">
        <v>376</v>
      </c>
      <c r="G29" s="15"/>
      <c r="H29" s="116">
        <v>33.98</v>
      </c>
      <c r="I29" s="12" t="str">
        <f t="shared" si="0"/>
        <v>II JA</v>
      </c>
      <c r="J29" s="17" t="s">
        <v>377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>
      <c r="A30" s="83">
        <v>24</v>
      </c>
      <c r="B30" s="13" t="s">
        <v>179</v>
      </c>
      <c r="C30" s="11" t="s">
        <v>291</v>
      </c>
      <c r="D30" s="14" t="s">
        <v>292</v>
      </c>
      <c r="E30" s="15" t="s">
        <v>60</v>
      </c>
      <c r="F30" s="15" t="s">
        <v>61</v>
      </c>
      <c r="G30" s="15"/>
      <c r="H30" s="116">
        <v>34.26</v>
      </c>
      <c r="I30" s="12" t="str">
        <f t="shared" si="0"/>
        <v>II JA</v>
      </c>
      <c r="J30" s="17" t="s">
        <v>62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10" ht="18" customHeight="1">
      <c r="A31" s="83">
        <v>25</v>
      </c>
      <c r="B31" s="13" t="s">
        <v>321</v>
      </c>
      <c r="C31" s="11" t="s">
        <v>383</v>
      </c>
      <c r="D31" s="14" t="s">
        <v>384</v>
      </c>
      <c r="E31" s="15" t="s">
        <v>41</v>
      </c>
      <c r="F31" s="15" t="s">
        <v>42</v>
      </c>
      <c r="G31" s="15"/>
      <c r="H31" s="116">
        <v>34.32</v>
      </c>
      <c r="I31" s="12" t="str">
        <f t="shared" si="0"/>
        <v>II JA</v>
      </c>
      <c r="J31" s="17" t="s">
        <v>235</v>
      </c>
    </row>
    <row r="32" spans="1:10" ht="17.25" customHeight="1">
      <c r="A32" s="83">
        <v>26</v>
      </c>
      <c r="B32" s="13" t="s">
        <v>293</v>
      </c>
      <c r="C32" s="11" t="s">
        <v>294</v>
      </c>
      <c r="D32" s="14" t="s">
        <v>295</v>
      </c>
      <c r="E32" s="15" t="s">
        <v>60</v>
      </c>
      <c r="F32" s="15" t="s">
        <v>61</v>
      </c>
      <c r="G32" s="15"/>
      <c r="H32" s="116">
        <v>34.8</v>
      </c>
      <c r="I32" s="12" t="str">
        <f t="shared" si="0"/>
        <v>II JA</v>
      </c>
      <c r="J32" s="17" t="s">
        <v>62</v>
      </c>
    </row>
    <row r="33" spans="1:10" ht="17.25" customHeight="1">
      <c r="A33" s="83">
        <v>27</v>
      </c>
      <c r="B33" s="13" t="s">
        <v>287</v>
      </c>
      <c r="C33" s="11" t="s">
        <v>288</v>
      </c>
      <c r="D33" s="14" t="s">
        <v>289</v>
      </c>
      <c r="E33" s="15" t="s">
        <v>80</v>
      </c>
      <c r="F33" s="15" t="s">
        <v>81</v>
      </c>
      <c r="G33" s="15"/>
      <c r="H33" s="116">
        <v>35.14</v>
      </c>
      <c r="I33" s="12" t="str">
        <f t="shared" si="0"/>
        <v>II JA</v>
      </c>
      <c r="J33" s="17" t="s">
        <v>290</v>
      </c>
    </row>
    <row r="34" spans="1:10" ht="17.25" customHeight="1">
      <c r="A34" s="83">
        <v>28</v>
      </c>
      <c r="B34" s="13" t="s">
        <v>385</v>
      </c>
      <c r="C34" s="11" t="s">
        <v>386</v>
      </c>
      <c r="D34" s="14" t="s">
        <v>387</v>
      </c>
      <c r="E34" s="15" t="s">
        <v>41</v>
      </c>
      <c r="F34" s="15" t="s">
        <v>42</v>
      </c>
      <c r="G34" s="15"/>
      <c r="H34" s="116">
        <v>35.62</v>
      </c>
      <c r="I34" s="12" t="str">
        <f t="shared" si="0"/>
        <v>III JA</v>
      </c>
      <c r="J34" s="17" t="s">
        <v>43</v>
      </c>
    </row>
    <row r="35" spans="1:10" ht="17.25" customHeight="1">
      <c r="A35" s="83">
        <v>29</v>
      </c>
      <c r="B35" s="13" t="s">
        <v>174</v>
      </c>
      <c r="C35" s="11" t="s">
        <v>388</v>
      </c>
      <c r="D35" s="14" t="s">
        <v>389</v>
      </c>
      <c r="E35" s="15" t="s">
        <v>41</v>
      </c>
      <c r="F35" s="15" t="s">
        <v>42</v>
      </c>
      <c r="G35" s="15"/>
      <c r="H35" s="116">
        <v>36.27</v>
      </c>
      <c r="I35" s="12" t="str">
        <f t="shared" si="0"/>
        <v>III JA</v>
      </c>
      <c r="J35" s="17" t="s">
        <v>43</v>
      </c>
    </row>
    <row r="36" spans="1:10" ht="17.25" customHeight="1">
      <c r="A36" s="83">
        <v>30</v>
      </c>
      <c r="B36" s="13" t="s">
        <v>27</v>
      </c>
      <c r="C36" s="11" t="s">
        <v>378</v>
      </c>
      <c r="D36" s="14" t="s">
        <v>379</v>
      </c>
      <c r="E36" s="15" t="s">
        <v>41</v>
      </c>
      <c r="F36" s="15" t="s">
        <v>42</v>
      </c>
      <c r="G36" s="15"/>
      <c r="H36" s="116">
        <v>36.31</v>
      </c>
      <c r="I36" s="12" t="str">
        <f t="shared" si="0"/>
        <v>III JA</v>
      </c>
      <c r="J36" s="17" t="s">
        <v>43</v>
      </c>
    </row>
    <row r="37" spans="1:10" ht="17.25" customHeight="1">
      <c r="A37" s="83">
        <v>31</v>
      </c>
      <c r="B37" s="13" t="s">
        <v>311</v>
      </c>
      <c r="C37" s="11" t="s">
        <v>324</v>
      </c>
      <c r="D37" s="14">
        <v>38179</v>
      </c>
      <c r="E37" s="15" t="s">
        <v>35</v>
      </c>
      <c r="F37" s="15" t="s">
        <v>36</v>
      </c>
      <c r="G37" s="15"/>
      <c r="H37" s="116">
        <v>36.55</v>
      </c>
      <c r="I37" s="12"/>
      <c r="J37" s="17" t="s">
        <v>156</v>
      </c>
    </row>
    <row r="38" spans="1:8" s="1" customFormat="1" ht="15.75">
      <c r="A38" s="1" t="s">
        <v>0</v>
      </c>
      <c r="C38" s="6"/>
      <c r="D38" s="7"/>
      <c r="E38" s="7"/>
      <c r="F38" s="7"/>
      <c r="G38" s="8"/>
      <c r="H38" s="9"/>
    </row>
    <row r="39" spans="1:10" s="1" customFormat="1" ht="15.75">
      <c r="A39" s="1" t="s">
        <v>8</v>
      </c>
      <c r="C39" s="6"/>
      <c r="D39" s="7"/>
      <c r="E39" s="7"/>
      <c r="F39" s="8"/>
      <c r="G39" s="8"/>
      <c r="H39" s="9"/>
      <c r="I39" s="9"/>
      <c r="J39" s="9"/>
    </row>
    <row r="40" spans="1:10" s="3" customFormat="1" ht="12" customHeight="1">
      <c r="A40" s="1"/>
      <c r="B40" s="35"/>
      <c r="C40" s="43"/>
      <c r="D40" s="44"/>
      <c r="E40" s="45"/>
      <c r="F40" s="45"/>
      <c r="G40" s="45"/>
      <c r="H40" s="41"/>
      <c r="I40" s="42"/>
      <c r="J40" s="111"/>
    </row>
    <row r="41" spans="2:9" s="31" customFormat="1" ht="15.75">
      <c r="B41" s="1" t="s">
        <v>285</v>
      </c>
      <c r="C41" s="1"/>
      <c r="D41" s="6"/>
      <c r="E41" s="6"/>
      <c r="F41" s="6"/>
      <c r="G41" s="48"/>
      <c r="H41" s="61"/>
      <c r="I41" s="94"/>
    </row>
    <row r="42" spans="2:9" s="31" customFormat="1" ht="16.5" thickBot="1">
      <c r="B42" s="1"/>
      <c r="C42" s="1"/>
      <c r="D42" s="6"/>
      <c r="E42" s="6"/>
      <c r="F42" s="6"/>
      <c r="G42" s="48"/>
      <c r="H42" s="61"/>
      <c r="I42" s="94"/>
    </row>
    <row r="43" spans="1:10" s="76" customFormat="1" ht="18" customHeight="1" thickBot="1">
      <c r="A43" s="115" t="s">
        <v>1052</v>
      </c>
      <c r="B43" s="78" t="s">
        <v>11</v>
      </c>
      <c r="C43" s="79" t="s">
        <v>12</v>
      </c>
      <c r="D43" s="80" t="s">
        <v>13</v>
      </c>
      <c r="E43" s="81" t="s">
        <v>14</v>
      </c>
      <c r="F43" s="81" t="s">
        <v>15</v>
      </c>
      <c r="G43" s="81" t="s">
        <v>16</v>
      </c>
      <c r="H43" s="124" t="s">
        <v>286</v>
      </c>
      <c r="I43" s="93" t="s">
        <v>19</v>
      </c>
      <c r="J43" s="90" t="s">
        <v>20</v>
      </c>
    </row>
    <row r="44" spans="1:10" ht="17.25" customHeight="1">
      <c r="A44" s="83">
        <v>32</v>
      </c>
      <c r="B44" s="13" t="s">
        <v>369</v>
      </c>
      <c r="C44" s="11" t="s">
        <v>370</v>
      </c>
      <c r="D44" s="14" t="s">
        <v>371</v>
      </c>
      <c r="E44" s="15" t="s">
        <v>130</v>
      </c>
      <c r="F44" s="15" t="s">
        <v>131</v>
      </c>
      <c r="G44" s="15" t="s">
        <v>132</v>
      </c>
      <c r="H44" s="116">
        <v>36.89</v>
      </c>
      <c r="I44" s="12"/>
      <c r="J44" s="17" t="s">
        <v>133</v>
      </c>
    </row>
    <row r="45" spans="1:10" ht="17.25" customHeight="1">
      <c r="A45" s="83">
        <v>33</v>
      </c>
      <c r="B45" s="13" t="s">
        <v>298</v>
      </c>
      <c r="C45" s="11" t="s">
        <v>299</v>
      </c>
      <c r="D45" s="14" t="s">
        <v>300</v>
      </c>
      <c r="E45" s="15" t="s">
        <v>301</v>
      </c>
      <c r="F45" s="15" t="s">
        <v>302</v>
      </c>
      <c r="G45" s="15"/>
      <c r="H45" s="116">
        <v>37.19</v>
      </c>
      <c r="I45" s="12"/>
      <c r="J45" s="17" t="s">
        <v>303</v>
      </c>
    </row>
    <row r="46" spans="1:10" ht="17.25" customHeight="1">
      <c r="A46" s="83">
        <v>34</v>
      </c>
      <c r="B46" s="13" t="s">
        <v>304</v>
      </c>
      <c r="C46" s="11" t="s">
        <v>305</v>
      </c>
      <c r="D46" s="14" t="s">
        <v>306</v>
      </c>
      <c r="E46" s="15" t="s">
        <v>301</v>
      </c>
      <c r="F46" s="15" t="s">
        <v>302</v>
      </c>
      <c r="G46" s="15"/>
      <c r="H46" s="116">
        <v>37.97</v>
      </c>
      <c r="I46" s="12"/>
      <c r="J46" s="17" t="s">
        <v>303</v>
      </c>
    </row>
    <row r="47" spans="1:10" ht="17.25" customHeight="1">
      <c r="A47" s="83"/>
      <c r="B47" s="13" t="s">
        <v>362</v>
      </c>
      <c r="C47" s="11" t="s">
        <v>363</v>
      </c>
      <c r="D47" s="14" t="s">
        <v>364</v>
      </c>
      <c r="E47" s="15" t="s">
        <v>53</v>
      </c>
      <c r="F47" s="15" t="s">
        <v>54</v>
      </c>
      <c r="G47" s="15" t="s">
        <v>357</v>
      </c>
      <c r="H47" s="116" t="s">
        <v>1045</v>
      </c>
      <c r="I47" s="12"/>
      <c r="J47" s="17" t="s">
        <v>361</v>
      </c>
    </row>
    <row r="48" spans="1:10" ht="17.25" customHeight="1">
      <c r="A48" s="83"/>
      <c r="B48" s="13" t="s">
        <v>311</v>
      </c>
      <c r="C48" s="11" t="s">
        <v>359</v>
      </c>
      <c r="D48" s="14" t="s">
        <v>360</v>
      </c>
      <c r="E48" s="15" t="s">
        <v>53</v>
      </c>
      <c r="F48" s="15" t="s">
        <v>54</v>
      </c>
      <c r="G48" s="15" t="s">
        <v>357</v>
      </c>
      <c r="H48" s="116" t="s">
        <v>1045</v>
      </c>
      <c r="I48" s="12"/>
      <c r="J48" s="17" t="s">
        <v>361</v>
      </c>
    </row>
    <row r="49" spans="1:10" ht="17.25" customHeight="1">
      <c r="A49" s="83"/>
      <c r="B49" s="13" t="s">
        <v>106</v>
      </c>
      <c r="C49" s="11" t="s">
        <v>355</v>
      </c>
      <c r="D49" s="14" t="s">
        <v>356</v>
      </c>
      <c r="E49" s="15" t="s">
        <v>53</v>
      </c>
      <c r="F49" s="15" t="s">
        <v>54</v>
      </c>
      <c r="G49" s="15" t="s">
        <v>357</v>
      </c>
      <c r="H49" s="116" t="s">
        <v>1045</v>
      </c>
      <c r="I49" s="12"/>
      <c r="J49" s="17" t="s">
        <v>358</v>
      </c>
    </row>
  </sheetData>
  <sheetProtection/>
  <printOptions horizontalCentered="1"/>
  <pageMargins left="0.15694444444444444" right="0.15694444444444444" top="0.2361111111111111" bottom="0.15694444444444444" header="0.2361111111111111" footer="0.1569444444444444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4.8515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24.7109375" style="123" customWidth="1"/>
    <col min="10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9" s="1" customFormat="1" ht="15.75">
      <c r="A2" s="1" t="s">
        <v>8</v>
      </c>
      <c r="C2" s="6"/>
      <c r="D2" s="7"/>
      <c r="E2" s="7"/>
      <c r="F2" s="8"/>
      <c r="G2" s="8"/>
      <c r="H2" s="9"/>
      <c r="I2" s="9"/>
    </row>
    <row r="3" ht="12.75">
      <c r="B3" s="43"/>
    </row>
    <row r="4" spans="2:9" s="31" customFormat="1" ht="15.75">
      <c r="B4" s="1" t="s">
        <v>407</v>
      </c>
      <c r="C4" s="1"/>
      <c r="D4" s="6"/>
      <c r="E4" s="6"/>
      <c r="F4" s="6"/>
      <c r="G4" s="48"/>
      <c r="H4" s="61"/>
      <c r="I4" s="9"/>
    </row>
    <row r="5" spans="2:8" s="31" customFormat="1" ht="16.5" thickBot="1">
      <c r="B5" s="1">
        <v>1</v>
      </c>
      <c r="C5" s="1" t="s">
        <v>1046</v>
      </c>
      <c r="D5" s="6"/>
      <c r="E5" s="6"/>
      <c r="F5" s="6"/>
      <c r="G5" s="48"/>
      <c r="H5" s="61"/>
    </row>
    <row r="6" spans="1:9" s="76" customFormat="1" ht="18" customHeight="1" thickBot="1">
      <c r="A6" s="115" t="s">
        <v>10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0" t="s">
        <v>20</v>
      </c>
    </row>
    <row r="7" spans="1:9" ht="16.5" customHeight="1">
      <c r="A7" s="83">
        <v>1</v>
      </c>
      <c r="B7" s="13" t="s">
        <v>414</v>
      </c>
      <c r="C7" s="11" t="s">
        <v>415</v>
      </c>
      <c r="D7" s="14" t="s">
        <v>416</v>
      </c>
      <c r="E7" s="15" t="s">
        <v>301</v>
      </c>
      <c r="F7" s="15" t="s">
        <v>302</v>
      </c>
      <c r="G7" s="15"/>
      <c r="H7" s="125">
        <v>33.79</v>
      </c>
      <c r="I7" s="17" t="s">
        <v>303</v>
      </c>
    </row>
    <row r="8" spans="1:9" ht="16.5" customHeight="1">
      <c r="A8" s="83">
        <v>2</v>
      </c>
      <c r="B8" s="13" t="s">
        <v>455</v>
      </c>
      <c r="C8" s="11" t="s">
        <v>444</v>
      </c>
      <c r="D8" s="14" t="s">
        <v>456</v>
      </c>
      <c r="E8" s="15" t="s">
        <v>41</v>
      </c>
      <c r="F8" s="15" t="s">
        <v>42</v>
      </c>
      <c r="G8" s="15"/>
      <c r="H8" s="125">
        <v>32.83</v>
      </c>
      <c r="I8" s="17" t="s">
        <v>43</v>
      </c>
    </row>
    <row r="9" spans="1:9" ht="16.5" customHeight="1">
      <c r="A9" s="83">
        <v>3</v>
      </c>
      <c r="B9" s="13" t="s">
        <v>411</v>
      </c>
      <c r="C9" s="11" t="s">
        <v>412</v>
      </c>
      <c r="D9" s="14" t="s">
        <v>413</v>
      </c>
      <c r="E9" s="15" t="s">
        <v>80</v>
      </c>
      <c r="F9" s="15" t="s">
        <v>81</v>
      </c>
      <c r="G9" s="15"/>
      <c r="H9" s="125">
        <v>36.34</v>
      </c>
      <c r="I9" s="17" t="s">
        <v>290</v>
      </c>
    </row>
    <row r="10" spans="1:9" ht="16.5" customHeight="1">
      <c r="A10" s="83">
        <v>4</v>
      </c>
      <c r="B10" s="13" t="s">
        <v>446</v>
      </c>
      <c r="C10" s="11" t="s">
        <v>447</v>
      </c>
      <c r="D10" s="14" t="s">
        <v>448</v>
      </c>
      <c r="E10" s="15" t="s">
        <v>53</v>
      </c>
      <c r="F10" s="15" t="s">
        <v>54</v>
      </c>
      <c r="G10" s="15"/>
      <c r="H10" s="125">
        <v>32.26</v>
      </c>
      <c r="I10" s="17" t="s">
        <v>449</v>
      </c>
    </row>
    <row r="11" spans="2:8" s="31" customFormat="1" ht="16.5" thickBot="1">
      <c r="B11" s="1">
        <v>2</v>
      </c>
      <c r="C11" s="1" t="s">
        <v>1046</v>
      </c>
      <c r="D11" s="6"/>
      <c r="E11" s="6"/>
      <c r="F11" s="6"/>
      <c r="G11" s="48"/>
      <c r="H11" s="61"/>
    </row>
    <row r="12" spans="1:9" s="76" customFormat="1" ht="18" customHeight="1" thickBot="1">
      <c r="A12" s="115" t="s">
        <v>10</v>
      </c>
      <c r="B12" s="78" t="s">
        <v>11</v>
      </c>
      <c r="C12" s="79" t="s">
        <v>12</v>
      </c>
      <c r="D12" s="80" t="s">
        <v>13</v>
      </c>
      <c r="E12" s="81" t="s">
        <v>14</v>
      </c>
      <c r="F12" s="81" t="s">
        <v>15</v>
      </c>
      <c r="G12" s="81" t="s">
        <v>16</v>
      </c>
      <c r="H12" s="124" t="s">
        <v>286</v>
      </c>
      <c r="I12" s="90" t="s">
        <v>20</v>
      </c>
    </row>
    <row r="13" spans="1:9" ht="16.5" customHeight="1">
      <c r="A13" s="83">
        <v>1</v>
      </c>
      <c r="B13" s="13" t="s">
        <v>408</v>
      </c>
      <c r="C13" s="11" t="s">
        <v>409</v>
      </c>
      <c r="D13" s="14" t="s">
        <v>410</v>
      </c>
      <c r="E13" s="15" t="s">
        <v>80</v>
      </c>
      <c r="F13" s="15" t="s">
        <v>81</v>
      </c>
      <c r="G13" s="15"/>
      <c r="H13" s="125" t="s">
        <v>1152</v>
      </c>
      <c r="I13" s="17" t="s">
        <v>290</v>
      </c>
    </row>
    <row r="14" spans="1:9" ht="16.5" customHeight="1">
      <c r="A14" s="83">
        <v>2</v>
      </c>
      <c r="B14" s="13" t="s">
        <v>443</v>
      </c>
      <c r="C14" s="11" t="s">
        <v>453</v>
      </c>
      <c r="D14" s="14" t="s">
        <v>454</v>
      </c>
      <c r="E14" s="15" t="s">
        <v>41</v>
      </c>
      <c r="F14" s="15" t="s">
        <v>42</v>
      </c>
      <c r="G14" s="15"/>
      <c r="H14" s="125" t="s">
        <v>1153</v>
      </c>
      <c r="I14" s="17" t="s">
        <v>43</v>
      </c>
    </row>
    <row r="15" spans="1:9" ht="16.5" customHeight="1">
      <c r="A15" s="83">
        <v>3</v>
      </c>
      <c r="B15" s="13" t="s">
        <v>439</v>
      </c>
      <c r="C15" s="11" t="s">
        <v>440</v>
      </c>
      <c r="D15" s="14" t="s">
        <v>441</v>
      </c>
      <c r="E15" s="15" t="s">
        <v>335</v>
      </c>
      <c r="F15" s="15" t="s">
        <v>336</v>
      </c>
      <c r="G15" s="15"/>
      <c r="H15" s="125">
        <v>32.77</v>
      </c>
      <c r="I15" s="17" t="s">
        <v>337</v>
      </c>
    </row>
    <row r="16" spans="1:9" ht="16.5" customHeight="1">
      <c r="A16" s="83">
        <v>4</v>
      </c>
      <c r="B16" s="13" t="s">
        <v>419</v>
      </c>
      <c r="C16" s="11" t="s">
        <v>420</v>
      </c>
      <c r="D16" s="14">
        <v>38081</v>
      </c>
      <c r="E16" s="15" t="s">
        <v>142</v>
      </c>
      <c r="F16" s="15" t="s">
        <v>143</v>
      </c>
      <c r="G16" s="15"/>
      <c r="H16" s="125">
        <v>32.34</v>
      </c>
      <c r="I16" s="17" t="s">
        <v>313</v>
      </c>
    </row>
    <row r="17" spans="2:8" s="31" customFormat="1" ht="16.5" thickBot="1">
      <c r="B17" s="1">
        <v>3</v>
      </c>
      <c r="C17" s="1" t="s">
        <v>1046</v>
      </c>
      <c r="D17" s="6"/>
      <c r="E17" s="6"/>
      <c r="F17" s="6"/>
      <c r="G17" s="48"/>
      <c r="H17" s="61"/>
    </row>
    <row r="18" spans="1:9" s="76" customFormat="1" ht="18" customHeight="1" thickBot="1">
      <c r="A18" s="115" t="s">
        <v>10</v>
      </c>
      <c r="B18" s="78" t="s">
        <v>11</v>
      </c>
      <c r="C18" s="79" t="s">
        <v>12</v>
      </c>
      <c r="D18" s="80" t="s">
        <v>13</v>
      </c>
      <c r="E18" s="81" t="s">
        <v>14</v>
      </c>
      <c r="F18" s="81" t="s">
        <v>15</v>
      </c>
      <c r="G18" s="81" t="s">
        <v>16</v>
      </c>
      <c r="H18" s="124" t="s">
        <v>286</v>
      </c>
      <c r="I18" s="90" t="s">
        <v>20</v>
      </c>
    </row>
    <row r="19" spans="1:9" ht="16.5" customHeight="1">
      <c r="A19" s="83">
        <v>1</v>
      </c>
      <c r="B19" s="13" t="s">
        <v>277</v>
      </c>
      <c r="C19" s="11" t="s">
        <v>278</v>
      </c>
      <c r="D19" s="14">
        <v>38004</v>
      </c>
      <c r="E19" s="15" t="s">
        <v>142</v>
      </c>
      <c r="F19" s="15" t="s">
        <v>143</v>
      </c>
      <c r="G19" s="15"/>
      <c r="H19" s="125" t="s">
        <v>1154</v>
      </c>
      <c r="I19" s="17" t="s">
        <v>144</v>
      </c>
    </row>
    <row r="20" spans="1:9" ht="16.5" customHeight="1">
      <c r="A20" s="83">
        <v>2</v>
      </c>
      <c r="B20" s="13" t="s">
        <v>450</v>
      </c>
      <c r="C20" s="11" t="s">
        <v>451</v>
      </c>
      <c r="D20" s="14" t="s">
        <v>452</v>
      </c>
      <c r="E20" s="15" t="s">
        <v>130</v>
      </c>
      <c r="F20" s="15" t="s">
        <v>131</v>
      </c>
      <c r="G20" s="15" t="s">
        <v>132</v>
      </c>
      <c r="H20" s="125" t="s">
        <v>1045</v>
      </c>
      <c r="I20" s="17" t="s">
        <v>133</v>
      </c>
    </row>
    <row r="21" spans="1:254" ht="16.5" customHeight="1">
      <c r="A21" s="83">
        <v>3</v>
      </c>
      <c r="B21" s="13" t="s">
        <v>194</v>
      </c>
      <c r="C21" s="11" t="s">
        <v>426</v>
      </c>
      <c r="D21" s="14">
        <v>37675</v>
      </c>
      <c r="E21" s="15" t="s">
        <v>423</v>
      </c>
      <c r="F21" s="15" t="s">
        <v>424</v>
      </c>
      <c r="G21" s="15"/>
      <c r="H21" s="125">
        <v>31.04</v>
      </c>
      <c r="I21" s="17" t="s">
        <v>425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6.5" customHeight="1">
      <c r="A22" s="83">
        <v>4</v>
      </c>
      <c r="B22" s="13" t="s">
        <v>457</v>
      </c>
      <c r="C22" s="11" t="s">
        <v>458</v>
      </c>
      <c r="D22" s="14">
        <v>37762</v>
      </c>
      <c r="E22" s="15" t="s">
        <v>92</v>
      </c>
      <c r="F22" s="15" t="s">
        <v>93</v>
      </c>
      <c r="G22" s="15"/>
      <c r="H22" s="125">
        <v>31.58</v>
      </c>
      <c r="I22" s="17" t="s">
        <v>459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8" s="31" customFormat="1" ht="16.5" thickBot="1">
      <c r="B23" s="1">
        <v>4</v>
      </c>
      <c r="C23" s="1" t="s">
        <v>1046</v>
      </c>
      <c r="D23" s="6"/>
      <c r="E23" s="6"/>
      <c r="F23" s="6"/>
      <c r="G23" s="48"/>
      <c r="H23" s="61"/>
    </row>
    <row r="24" spans="1:9" s="76" customFormat="1" ht="18" customHeight="1" thickBot="1">
      <c r="A24" s="115" t="s">
        <v>10</v>
      </c>
      <c r="B24" s="78" t="s">
        <v>11</v>
      </c>
      <c r="C24" s="79" t="s">
        <v>12</v>
      </c>
      <c r="D24" s="80" t="s">
        <v>13</v>
      </c>
      <c r="E24" s="81" t="s">
        <v>14</v>
      </c>
      <c r="F24" s="81" t="s">
        <v>15</v>
      </c>
      <c r="G24" s="81" t="s">
        <v>16</v>
      </c>
      <c r="H24" s="124" t="s">
        <v>286</v>
      </c>
      <c r="I24" s="90" t="s">
        <v>20</v>
      </c>
    </row>
    <row r="25" spans="1:9" ht="16.5" customHeight="1">
      <c r="A25" s="83">
        <v>1</v>
      </c>
      <c r="B25" s="13" t="s">
        <v>417</v>
      </c>
      <c r="C25" s="11" t="s">
        <v>418</v>
      </c>
      <c r="D25" s="14">
        <v>38408</v>
      </c>
      <c r="E25" s="15" t="s">
        <v>142</v>
      </c>
      <c r="F25" s="15" t="s">
        <v>143</v>
      </c>
      <c r="G25" s="15"/>
      <c r="H25" s="125" t="s">
        <v>1155</v>
      </c>
      <c r="I25" s="17" t="s">
        <v>144</v>
      </c>
    </row>
    <row r="26" spans="1:9" ht="16.5" customHeight="1">
      <c r="A26" s="83">
        <v>2</v>
      </c>
      <c r="B26" s="13" t="s">
        <v>221</v>
      </c>
      <c r="C26" s="11" t="s">
        <v>421</v>
      </c>
      <c r="D26" s="14">
        <v>37890</v>
      </c>
      <c r="E26" s="15" t="s">
        <v>142</v>
      </c>
      <c r="F26" s="15" t="s">
        <v>143</v>
      </c>
      <c r="G26" s="15"/>
      <c r="H26" s="125" t="s">
        <v>1156</v>
      </c>
      <c r="I26" s="17" t="s">
        <v>315</v>
      </c>
    </row>
    <row r="27" spans="1:254" s="5" customFormat="1" ht="17.25" customHeight="1">
      <c r="A27" s="83">
        <v>3</v>
      </c>
      <c r="B27" s="13" t="s">
        <v>275</v>
      </c>
      <c r="C27" s="11" t="s">
        <v>259</v>
      </c>
      <c r="D27" s="14">
        <v>37645</v>
      </c>
      <c r="E27" s="15" t="s">
        <v>35</v>
      </c>
      <c r="F27" s="15" t="s">
        <v>36</v>
      </c>
      <c r="G27" s="15"/>
      <c r="H27" s="125">
        <v>27.93</v>
      </c>
      <c r="I27" s="17" t="s">
        <v>146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9" ht="16.5" customHeight="1">
      <c r="A28" s="83">
        <v>4</v>
      </c>
      <c r="B28" s="13" t="s">
        <v>228</v>
      </c>
      <c r="C28" s="11" t="s">
        <v>437</v>
      </c>
      <c r="D28" s="14" t="s">
        <v>438</v>
      </c>
      <c r="E28" s="15" t="s">
        <v>329</v>
      </c>
      <c r="F28" s="15" t="s">
        <v>330</v>
      </c>
      <c r="G28" s="15"/>
      <c r="H28" s="125">
        <v>31.87</v>
      </c>
      <c r="I28" s="17" t="s">
        <v>331</v>
      </c>
    </row>
    <row r="29" spans="2:8" s="31" customFormat="1" ht="16.5" thickBot="1">
      <c r="B29" s="1">
        <v>5</v>
      </c>
      <c r="C29" s="1" t="s">
        <v>1046</v>
      </c>
      <c r="D29" s="6"/>
      <c r="E29" s="6"/>
      <c r="F29" s="6"/>
      <c r="G29" s="48"/>
      <c r="H29" s="61"/>
    </row>
    <row r="30" spans="1:9" s="76" customFormat="1" ht="18" customHeight="1" thickBot="1">
      <c r="A30" s="115" t="s">
        <v>10</v>
      </c>
      <c r="B30" s="78" t="s">
        <v>11</v>
      </c>
      <c r="C30" s="79" t="s">
        <v>12</v>
      </c>
      <c r="D30" s="80" t="s">
        <v>13</v>
      </c>
      <c r="E30" s="81" t="s">
        <v>14</v>
      </c>
      <c r="F30" s="81" t="s">
        <v>15</v>
      </c>
      <c r="G30" s="81" t="s">
        <v>16</v>
      </c>
      <c r="H30" s="124" t="s">
        <v>286</v>
      </c>
      <c r="I30" s="90" t="s">
        <v>20</v>
      </c>
    </row>
    <row r="31" spans="1:254" ht="16.5" customHeight="1">
      <c r="A31" s="83">
        <v>1</v>
      </c>
      <c r="B31" s="13" t="s">
        <v>194</v>
      </c>
      <c r="C31" s="11" t="s">
        <v>444</v>
      </c>
      <c r="D31" s="14" t="s">
        <v>445</v>
      </c>
      <c r="E31" s="15" t="s">
        <v>53</v>
      </c>
      <c r="F31" s="15" t="s">
        <v>54</v>
      </c>
      <c r="G31" s="15"/>
      <c r="H31" s="125" t="s">
        <v>1045</v>
      </c>
      <c r="I31" s="17" t="s">
        <v>368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9" ht="16.5" customHeight="1">
      <c r="A32" s="83">
        <v>2</v>
      </c>
      <c r="B32" s="13" t="s">
        <v>429</v>
      </c>
      <c r="C32" s="11" t="s">
        <v>430</v>
      </c>
      <c r="D32" s="14">
        <v>38389</v>
      </c>
      <c r="E32" s="15" t="s">
        <v>187</v>
      </c>
      <c r="F32" s="15" t="s">
        <v>188</v>
      </c>
      <c r="G32" s="15"/>
      <c r="H32" s="125" t="s">
        <v>1157</v>
      </c>
      <c r="I32" s="17" t="s">
        <v>323</v>
      </c>
    </row>
    <row r="33" spans="1:9" ht="16.5" customHeight="1">
      <c r="A33" s="83">
        <v>3</v>
      </c>
      <c r="B33" s="13" t="s">
        <v>431</v>
      </c>
      <c r="C33" s="11" t="s">
        <v>432</v>
      </c>
      <c r="D33" s="14">
        <v>37755</v>
      </c>
      <c r="E33" s="15" t="s">
        <v>187</v>
      </c>
      <c r="F33" s="15" t="s">
        <v>433</v>
      </c>
      <c r="G33" s="15"/>
      <c r="H33" s="125">
        <v>28.94</v>
      </c>
      <c r="I33" s="17" t="s">
        <v>428</v>
      </c>
    </row>
    <row r="34" spans="1:9" ht="16.5" customHeight="1">
      <c r="A34" s="83">
        <v>4</v>
      </c>
      <c r="B34" s="13" t="s">
        <v>273</v>
      </c>
      <c r="C34" s="11" t="s">
        <v>427</v>
      </c>
      <c r="D34" s="14">
        <v>37706</v>
      </c>
      <c r="E34" s="15" t="s">
        <v>187</v>
      </c>
      <c r="F34" s="15" t="s">
        <v>188</v>
      </c>
      <c r="G34" s="15"/>
      <c r="H34" s="125">
        <v>29.36</v>
      </c>
      <c r="I34" s="17" t="s">
        <v>428</v>
      </c>
    </row>
    <row r="35" spans="1:9" ht="16.5" customHeight="1">
      <c r="A35" s="141"/>
      <c r="B35" s="142"/>
      <c r="C35" s="143"/>
      <c r="D35" s="144"/>
      <c r="E35" s="145"/>
      <c r="F35" s="145"/>
      <c r="G35" s="145"/>
      <c r="H35" s="155"/>
      <c r="I35" s="147"/>
    </row>
    <row r="36" spans="1:8" s="1" customFormat="1" ht="15.75">
      <c r="A36" s="1" t="s">
        <v>0</v>
      </c>
      <c r="C36" s="6"/>
      <c r="D36" s="7"/>
      <c r="E36" s="7"/>
      <c r="F36" s="7"/>
      <c r="G36" s="8"/>
      <c r="H36" s="9"/>
    </row>
    <row r="37" spans="1:9" s="1" customFormat="1" ht="15.75">
      <c r="A37" s="1" t="s">
        <v>8</v>
      </c>
      <c r="C37" s="6"/>
      <c r="D37" s="7"/>
      <c r="E37" s="7"/>
      <c r="F37" s="8"/>
      <c r="G37" s="8"/>
      <c r="H37" s="9"/>
      <c r="I37" s="9"/>
    </row>
    <row r="38" ht="12.75">
      <c r="B38" s="43"/>
    </row>
    <row r="39" spans="2:9" s="31" customFormat="1" ht="15.75">
      <c r="B39" s="1" t="s">
        <v>407</v>
      </c>
      <c r="C39" s="1"/>
      <c r="D39" s="6"/>
      <c r="E39" s="6"/>
      <c r="F39" s="6"/>
      <c r="G39" s="48"/>
      <c r="H39" s="61"/>
      <c r="I39" s="9"/>
    </row>
    <row r="40" spans="2:8" s="31" customFormat="1" ht="16.5" thickBot="1">
      <c r="B40" s="1">
        <v>6</v>
      </c>
      <c r="C40" s="1" t="s">
        <v>1046</v>
      </c>
      <c r="D40" s="6"/>
      <c r="E40" s="6"/>
      <c r="F40" s="6"/>
      <c r="G40" s="48"/>
      <c r="H40" s="61"/>
    </row>
    <row r="41" spans="1:9" s="76" customFormat="1" ht="18" customHeight="1" thickBot="1">
      <c r="A41" s="115" t="s">
        <v>10</v>
      </c>
      <c r="B41" s="78" t="s">
        <v>11</v>
      </c>
      <c r="C41" s="79" t="s">
        <v>12</v>
      </c>
      <c r="D41" s="80" t="s">
        <v>13</v>
      </c>
      <c r="E41" s="81" t="s">
        <v>14</v>
      </c>
      <c r="F41" s="81" t="s">
        <v>15</v>
      </c>
      <c r="G41" s="81" t="s">
        <v>16</v>
      </c>
      <c r="H41" s="124" t="s">
        <v>286</v>
      </c>
      <c r="I41" s="90" t="s">
        <v>20</v>
      </c>
    </row>
    <row r="42" spans="1:254" s="5" customFormat="1" ht="17.25" customHeight="1">
      <c r="A42" s="83">
        <v>1</v>
      </c>
      <c r="B42" s="13" t="s">
        <v>434</v>
      </c>
      <c r="C42" s="11" t="s">
        <v>435</v>
      </c>
      <c r="D42" s="14">
        <v>37665</v>
      </c>
      <c r="E42" s="15" t="s">
        <v>159</v>
      </c>
      <c r="F42" s="15" t="s">
        <v>160</v>
      </c>
      <c r="G42" s="15"/>
      <c r="H42" s="125" t="s">
        <v>1151</v>
      </c>
      <c r="I42" s="17" t="s">
        <v>436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9" ht="16.5" customHeight="1">
      <c r="A43" s="83">
        <v>2</v>
      </c>
      <c r="B43" s="13" t="s">
        <v>265</v>
      </c>
      <c r="C43" s="11" t="s">
        <v>422</v>
      </c>
      <c r="D43" s="14">
        <v>37990</v>
      </c>
      <c r="E43" s="15" t="s">
        <v>423</v>
      </c>
      <c r="F43" s="15" t="s">
        <v>424</v>
      </c>
      <c r="G43" s="15"/>
      <c r="H43" s="125" t="s">
        <v>1158</v>
      </c>
      <c r="I43" s="17" t="s">
        <v>425</v>
      </c>
    </row>
    <row r="44" spans="1:9" ht="16.5" customHeight="1">
      <c r="A44" s="83">
        <v>3</v>
      </c>
      <c r="B44" s="13" t="s">
        <v>463</v>
      </c>
      <c r="C44" s="11" t="s">
        <v>464</v>
      </c>
      <c r="D44" s="14" t="s">
        <v>465</v>
      </c>
      <c r="E44" s="15" t="s">
        <v>92</v>
      </c>
      <c r="F44" s="15" t="s">
        <v>93</v>
      </c>
      <c r="G44" s="15"/>
      <c r="H44" s="125">
        <v>27.75</v>
      </c>
      <c r="I44" s="17" t="s">
        <v>466</v>
      </c>
    </row>
    <row r="45" spans="1:9" ht="16.5" customHeight="1">
      <c r="A45" s="83">
        <v>4</v>
      </c>
      <c r="B45" s="13" t="s">
        <v>460</v>
      </c>
      <c r="C45" s="11" t="s">
        <v>461</v>
      </c>
      <c r="D45" s="14" t="s">
        <v>462</v>
      </c>
      <c r="E45" s="15" t="s">
        <v>92</v>
      </c>
      <c r="F45" s="15" t="s">
        <v>93</v>
      </c>
      <c r="G45" s="15"/>
      <c r="H45" s="125">
        <v>29.47</v>
      </c>
      <c r="I45" s="17" t="s">
        <v>398</v>
      </c>
    </row>
  </sheetData>
  <sheetProtection/>
  <printOptions horizontalCentered="1"/>
  <pageMargins left="0.15694444444444444" right="0.15694444444444444" top="0.15694444444444444" bottom="0.19652777777777777" header="0.15694444444444444" footer="0.1965277777777777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0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5.7109375" style="35" customWidth="1"/>
    <col min="2" max="2" width="11.140625" style="35" customWidth="1"/>
    <col min="3" max="3" width="14.8515625" style="35" customWidth="1"/>
    <col min="4" max="4" width="10.7109375" style="36" customWidth="1"/>
    <col min="5" max="5" width="15.00390625" style="37" customWidth="1"/>
    <col min="6" max="6" width="17.57421875" style="37" bestFit="1" customWidth="1"/>
    <col min="7" max="7" width="16.8515625" style="37" bestFit="1" customWidth="1"/>
    <col min="8" max="8" width="9.140625" style="40" customWidth="1"/>
    <col min="9" max="9" width="7.00390625" style="4" bestFit="1" customWidth="1"/>
    <col min="10" max="10" width="24.7109375" style="123" customWidth="1"/>
    <col min="11" max="16384" width="9.140625" style="35" customWidth="1"/>
  </cols>
  <sheetData>
    <row r="1" spans="1:8" s="1" customFormat="1" ht="15.75">
      <c r="A1" s="1" t="s">
        <v>0</v>
      </c>
      <c r="C1" s="6"/>
      <c r="D1" s="7"/>
      <c r="E1" s="7"/>
      <c r="F1" s="7"/>
      <c r="G1" s="8"/>
      <c r="H1" s="9"/>
    </row>
    <row r="2" spans="1:10" s="1" customFormat="1" ht="15.75">
      <c r="A2" s="1" t="s">
        <v>8</v>
      </c>
      <c r="C2" s="6"/>
      <c r="D2" s="7"/>
      <c r="E2" s="7"/>
      <c r="F2" s="8"/>
      <c r="G2" s="8"/>
      <c r="H2" s="9"/>
      <c r="I2" s="9"/>
      <c r="J2" s="9"/>
    </row>
    <row r="3" ht="12.75">
      <c r="B3" s="43"/>
    </row>
    <row r="4" spans="2:10" s="31" customFormat="1" ht="15.75">
      <c r="B4" s="1" t="s">
        <v>407</v>
      </c>
      <c r="C4" s="1"/>
      <c r="D4" s="6"/>
      <c r="E4" s="6"/>
      <c r="F4" s="6"/>
      <c r="G4" s="48"/>
      <c r="H4" s="61"/>
      <c r="I4" s="94"/>
      <c r="J4" s="9"/>
    </row>
    <row r="5" spans="2:9" s="31" customFormat="1" ht="16.5" thickBot="1">
      <c r="B5" s="1"/>
      <c r="C5" s="1"/>
      <c r="D5" s="6"/>
      <c r="E5" s="6"/>
      <c r="F5" s="6"/>
      <c r="G5" s="48"/>
      <c r="H5" s="61"/>
      <c r="I5" s="94"/>
    </row>
    <row r="6" spans="1:10" s="76" customFormat="1" ht="18" customHeight="1" thickBot="1">
      <c r="A6" s="115" t="s">
        <v>1052</v>
      </c>
      <c r="B6" s="78" t="s">
        <v>11</v>
      </c>
      <c r="C6" s="79" t="s">
        <v>12</v>
      </c>
      <c r="D6" s="80" t="s">
        <v>13</v>
      </c>
      <c r="E6" s="81" t="s">
        <v>14</v>
      </c>
      <c r="F6" s="81" t="s">
        <v>15</v>
      </c>
      <c r="G6" s="81" t="s">
        <v>16</v>
      </c>
      <c r="H6" s="124" t="s">
        <v>286</v>
      </c>
      <c r="I6" s="93" t="s">
        <v>19</v>
      </c>
      <c r="J6" s="90" t="s">
        <v>20</v>
      </c>
    </row>
    <row r="7" spans="1:10" ht="16.5" customHeight="1">
      <c r="A7" s="83">
        <v>1</v>
      </c>
      <c r="B7" s="13" t="s">
        <v>463</v>
      </c>
      <c r="C7" s="11" t="s">
        <v>464</v>
      </c>
      <c r="D7" s="14" t="s">
        <v>465</v>
      </c>
      <c r="E7" s="15" t="s">
        <v>92</v>
      </c>
      <c r="F7" s="15" t="s">
        <v>93</v>
      </c>
      <c r="G7" s="15"/>
      <c r="H7" s="125">
        <v>27.75</v>
      </c>
      <c r="I7" s="12" t="str">
        <f aca="true" t="shared" si="0" ref="I7:I14">IF(ISBLANK(H7),"",IF(H7&lt;=22.74,"KSM",IF(H7&lt;=23.64,"I A",IF(H7&lt;=24.84,"II A",IF(H7&lt;=26.64,"III A",IF(H7&lt;=28.34,"I JA",IF(H7&lt;=29.84,"II JA",IF(H7&lt;=31.24,"III JA"))))))))</f>
        <v>I JA</v>
      </c>
      <c r="J7" s="17" t="s">
        <v>466</v>
      </c>
    </row>
    <row r="8" spans="1:10" ht="16.5" customHeight="1">
      <c r="A8" s="83">
        <v>2</v>
      </c>
      <c r="B8" s="13" t="s">
        <v>275</v>
      </c>
      <c r="C8" s="11" t="s">
        <v>259</v>
      </c>
      <c r="D8" s="14">
        <v>37645</v>
      </c>
      <c r="E8" s="15" t="s">
        <v>35</v>
      </c>
      <c r="F8" s="15" t="s">
        <v>36</v>
      </c>
      <c r="G8" s="15"/>
      <c r="H8" s="125">
        <v>27.93</v>
      </c>
      <c r="I8" s="12" t="str">
        <f t="shared" si="0"/>
        <v>I JA</v>
      </c>
      <c r="J8" s="17" t="s">
        <v>146</v>
      </c>
    </row>
    <row r="9" spans="1:10" ht="16.5" customHeight="1">
      <c r="A9" s="83">
        <v>3</v>
      </c>
      <c r="B9" s="13" t="s">
        <v>265</v>
      </c>
      <c r="C9" s="11" t="s">
        <v>422</v>
      </c>
      <c r="D9" s="14">
        <v>37990</v>
      </c>
      <c r="E9" s="15" t="s">
        <v>423</v>
      </c>
      <c r="F9" s="15" t="s">
        <v>424</v>
      </c>
      <c r="G9" s="15"/>
      <c r="H9" s="125">
        <v>28.89</v>
      </c>
      <c r="I9" s="12" t="str">
        <f t="shared" si="0"/>
        <v>II JA</v>
      </c>
      <c r="J9" s="17" t="s">
        <v>425</v>
      </c>
    </row>
    <row r="10" spans="1:10" ht="16.5" customHeight="1">
      <c r="A10" s="83">
        <v>4</v>
      </c>
      <c r="B10" s="13" t="s">
        <v>431</v>
      </c>
      <c r="C10" s="11" t="s">
        <v>432</v>
      </c>
      <c r="D10" s="14">
        <v>37755</v>
      </c>
      <c r="E10" s="15" t="s">
        <v>187</v>
      </c>
      <c r="F10" s="15" t="s">
        <v>433</v>
      </c>
      <c r="G10" s="15"/>
      <c r="H10" s="125">
        <v>28.94</v>
      </c>
      <c r="I10" s="12" t="str">
        <f t="shared" si="0"/>
        <v>II JA</v>
      </c>
      <c r="J10" s="17" t="s">
        <v>428</v>
      </c>
    </row>
    <row r="11" spans="1:10" ht="16.5" customHeight="1">
      <c r="A11" s="83">
        <v>5</v>
      </c>
      <c r="B11" s="13" t="s">
        <v>273</v>
      </c>
      <c r="C11" s="11" t="s">
        <v>427</v>
      </c>
      <c r="D11" s="14">
        <v>37706</v>
      </c>
      <c r="E11" s="15" t="s">
        <v>187</v>
      </c>
      <c r="F11" s="15" t="s">
        <v>188</v>
      </c>
      <c r="G11" s="15"/>
      <c r="H11" s="125">
        <v>29.36</v>
      </c>
      <c r="I11" s="12" t="str">
        <f t="shared" si="0"/>
        <v>II JA</v>
      </c>
      <c r="J11" s="17" t="s">
        <v>428</v>
      </c>
    </row>
    <row r="12" spans="1:10" ht="16.5" customHeight="1">
      <c r="A12" s="83">
        <v>6</v>
      </c>
      <c r="B12" s="13" t="s">
        <v>460</v>
      </c>
      <c r="C12" s="11" t="s">
        <v>461</v>
      </c>
      <c r="D12" s="14" t="s">
        <v>462</v>
      </c>
      <c r="E12" s="15" t="s">
        <v>92</v>
      </c>
      <c r="F12" s="15" t="s">
        <v>93</v>
      </c>
      <c r="G12" s="15"/>
      <c r="H12" s="125">
        <v>29.47</v>
      </c>
      <c r="I12" s="12" t="str">
        <f t="shared" si="0"/>
        <v>II JA</v>
      </c>
      <c r="J12" s="17" t="s">
        <v>398</v>
      </c>
    </row>
    <row r="13" spans="1:10" ht="16.5" customHeight="1">
      <c r="A13" s="83">
        <v>7</v>
      </c>
      <c r="B13" s="13" t="s">
        <v>277</v>
      </c>
      <c r="C13" s="11" t="s">
        <v>278</v>
      </c>
      <c r="D13" s="14">
        <v>38004</v>
      </c>
      <c r="E13" s="15" t="s">
        <v>142</v>
      </c>
      <c r="F13" s="15" t="s">
        <v>143</v>
      </c>
      <c r="G13" s="15"/>
      <c r="H13" s="125">
        <v>29.63</v>
      </c>
      <c r="I13" s="12" t="str">
        <f t="shared" si="0"/>
        <v>II JA</v>
      </c>
      <c r="J13" s="17" t="s">
        <v>144</v>
      </c>
    </row>
    <row r="14" spans="1:10" ht="16.5" customHeight="1">
      <c r="A14" s="83">
        <v>8</v>
      </c>
      <c r="B14" s="13" t="s">
        <v>194</v>
      </c>
      <c r="C14" s="11" t="s">
        <v>426</v>
      </c>
      <c r="D14" s="14">
        <v>37675</v>
      </c>
      <c r="E14" s="15" t="s">
        <v>423</v>
      </c>
      <c r="F14" s="15" t="s">
        <v>424</v>
      </c>
      <c r="G14" s="15"/>
      <c r="H14" s="125">
        <v>31.04</v>
      </c>
      <c r="I14" s="12" t="str">
        <f t="shared" si="0"/>
        <v>III JA</v>
      </c>
      <c r="J14" s="17" t="s">
        <v>425</v>
      </c>
    </row>
    <row r="15" spans="1:10" ht="16.5" customHeight="1">
      <c r="A15" s="83">
        <v>9</v>
      </c>
      <c r="B15" s="13" t="s">
        <v>457</v>
      </c>
      <c r="C15" s="11" t="s">
        <v>458</v>
      </c>
      <c r="D15" s="14">
        <v>37762</v>
      </c>
      <c r="E15" s="15" t="s">
        <v>92</v>
      </c>
      <c r="F15" s="15" t="s">
        <v>93</v>
      </c>
      <c r="G15" s="15"/>
      <c r="H15" s="125">
        <v>31.58</v>
      </c>
      <c r="I15" s="12"/>
      <c r="J15" s="17" t="s">
        <v>459</v>
      </c>
    </row>
    <row r="16" spans="1:10" ht="16.5" customHeight="1">
      <c r="A16" s="83">
        <v>10</v>
      </c>
      <c r="B16" s="13" t="s">
        <v>429</v>
      </c>
      <c r="C16" s="11" t="s">
        <v>430</v>
      </c>
      <c r="D16" s="14">
        <v>38389</v>
      </c>
      <c r="E16" s="15" t="s">
        <v>187</v>
      </c>
      <c r="F16" s="15" t="s">
        <v>188</v>
      </c>
      <c r="G16" s="15"/>
      <c r="H16" s="125">
        <v>31.73</v>
      </c>
      <c r="I16" s="12"/>
      <c r="J16" s="17" t="s">
        <v>323</v>
      </c>
    </row>
    <row r="17" spans="1:255" ht="16.5" customHeight="1">
      <c r="A17" s="83">
        <v>11</v>
      </c>
      <c r="B17" s="13" t="s">
        <v>228</v>
      </c>
      <c r="C17" s="11" t="s">
        <v>437</v>
      </c>
      <c r="D17" s="14" t="s">
        <v>438</v>
      </c>
      <c r="E17" s="15" t="s">
        <v>329</v>
      </c>
      <c r="F17" s="15" t="s">
        <v>330</v>
      </c>
      <c r="G17" s="15"/>
      <c r="H17" s="125">
        <v>31.87</v>
      </c>
      <c r="I17" s="12"/>
      <c r="J17" s="17" t="s">
        <v>331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 s="83">
        <v>12</v>
      </c>
      <c r="B18" s="13" t="s">
        <v>221</v>
      </c>
      <c r="C18" s="11" t="s">
        <v>421</v>
      </c>
      <c r="D18" s="14">
        <v>37890</v>
      </c>
      <c r="E18" s="15" t="s">
        <v>142</v>
      </c>
      <c r="F18" s="15" t="s">
        <v>143</v>
      </c>
      <c r="G18" s="15"/>
      <c r="H18" s="125">
        <v>31.88</v>
      </c>
      <c r="I18" s="12"/>
      <c r="J18" s="17" t="s">
        <v>315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0" ht="16.5" customHeight="1">
      <c r="A19" s="83">
        <v>13</v>
      </c>
      <c r="B19" s="13" t="s">
        <v>446</v>
      </c>
      <c r="C19" s="11" t="s">
        <v>447</v>
      </c>
      <c r="D19" s="14" t="s">
        <v>448</v>
      </c>
      <c r="E19" s="15" t="s">
        <v>53</v>
      </c>
      <c r="F19" s="15" t="s">
        <v>54</v>
      </c>
      <c r="G19" s="15"/>
      <c r="H19" s="125">
        <v>32.26</v>
      </c>
      <c r="I19" s="12"/>
      <c r="J19" s="17" t="s">
        <v>449</v>
      </c>
    </row>
    <row r="20" spans="1:10" ht="16.5" customHeight="1">
      <c r="A20" s="83">
        <v>14</v>
      </c>
      <c r="B20" s="13" t="s">
        <v>419</v>
      </c>
      <c r="C20" s="11" t="s">
        <v>420</v>
      </c>
      <c r="D20" s="14">
        <v>38081</v>
      </c>
      <c r="E20" s="15" t="s">
        <v>142</v>
      </c>
      <c r="F20" s="15" t="s">
        <v>143</v>
      </c>
      <c r="G20" s="15"/>
      <c r="H20" s="125">
        <v>32.34</v>
      </c>
      <c r="I20" s="12"/>
      <c r="J20" s="17" t="s">
        <v>313</v>
      </c>
    </row>
    <row r="21" spans="1:255" s="5" customFormat="1" ht="17.25" customHeight="1">
      <c r="A21" s="83">
        <v>15</v>
      </c>
      <c r="B21" s="13" t="s">
        <v>439</v>
      </c>
      <c r="C21" s="11" t="s">
        <v>440</v>
      </c>
      <c r="D21" s="14" t="s">
        <v>441</v>
      </c>
      <c r="E21" s="15" t="s">
        <v>335</v>
      </c>
      <c r="F21" s="15" t="s">
        <v>336</v>
      </c>
      <c r="G21" s="15"/>
      <c r="H21" s="125">
        <v>32.77</v>
      </c>
      <c r="I21" s="12"/>
      <c r="J21" s="17" t="s">
        <v>337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10" ht="16.5" customHeight="1">
      <c r="A22" s="83">
        <v>16</v>
      </c>
      <c r="B22" s="13" t="s">
        <v>455</v>
      </c>
      <c r="C22" s="11" t="s">
        <v>444</v>
      </c>
      <c r="D22" s="14" t="s">
        <v>456</v>
      </c>
      <c r="E22" s="15" t="s">
        <v>41</v>
      </c>
      <c r="F22" s="15" t="s">
        <v>42</v>
      </c>
      <c r="G22" s="15"/>
      <c r="H22" s="125">
        <v>32.83</v>
      </c>
      <c r="I22" s="12"/>
      <c r="J22" s="17" t="s">
        <v>43</v>
      </c>
    </row>
    <row r="23" spans="1:255" ht="16.5" customHeight="1">
      <c r="A23" s="83">
        <v>17</v>
      </c>
      <c r="B23" s="13" t="s">
        <v>408</v>
      </c>
      <c r="C23" s="11" t="s">
        <v>409</v>
      </c>
      <c r="D23" s="14" t="s">
        <v>410</v>
      </c>
      <c r="E23" s="15" t="s">
        <v>80</v>
      </c>
      <c r="F23" s="15" t="s">
        <v>81</v>
      </c>
      <c r="G23" s="15"/>
      <c r="H23" s="125">
        <v>33.67</v>
      </c>
      <c r="I23" s="12"/>
      <c r="J23" s="17" t="s">
        <v>290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0" ht="16.5" customHeight="1">
      <c r="A24" s="83">
        <v>18</v>
      </c>
      <c r="B24" s="13" t="s">
        <v>417</v>
      </c>
      <c r="C24" s="11" t="s">
        <v>418</v>
      </c>
      <c r="D24" s="14">
        <v>38408</v>
      </c>
      <c r="E24" s="15" t="s">
        <v>142</v>
      </c>
      <c r="F24" s="15" t="s">
        <v>143</v>
      </c>
      <c r="G24" s="15"/>
      <c r="H24" s="125">
        <v>33.7</v>
      </c>
      <c r="I24" s="12"/>
      <c r="J24" s="17" t="s">
        <v>144</v>
      </c>
    </row>
    <row r="25" spans="1:10" ht="16.5" customHeight="1">
      <c r="A25" s="83">
        <v>19</v>
      </c>
      <c r="B25" s="13" t="s">
        <v>414</v>
      </c>
      <c r="C25" s="11" t="s">
        <v>415</v>
      </c>
      <c r="D25" s="14" t="s">
        <v>416</v>
      </c>
      <c r="E25" s="15" t="s">
        <v>301</v>
      </c>
      <c r="F25" s="15" t="s">
        <v>302</v>
      </c>
      <c r="G25" s="15"/>
      <c r="H25" s="125">
        <v>33.79</v>
      </c>
      <c r="I25" s="12"/>
      <c r="J25" s="17" t="s">
        <v>303</v>
      </c>
    </row>
    <row r="26" spans="1:10" ht="16.5" customHeight="1">
      <c r="A26" s="83">
        <v>20</v>
      </c>
      <c r="B26" s="13" t="s">
        <v>434</v>
      </c>
      <c r="C26" s="11" t="s">
        <v>435</v>
      </c>
      <c r="D26" s="14">
        <v>37665</v>
      </c>
      <c r="E26" s="15" t="s">
        <v>159</v>
      </c>
      <c r="F26" s="15" t="s">
        <v>160</v>
      </c>
      <c r="G26" s="15"/>
      <c r="H26" s="125">
        <v>34.26</v>
      </c>
      <c r="I26" s="12"/>
      <c r="J26" s="17" t="s">
        <v>436</v>
      </c>
    </row>
    <row r="27" spans="1:255" s="5" customFormat="1" ht="17.25" customHeight="1">
      <c r="A27" s="83">
        <v>21</v>
      </c>
      <c r="B27" s="13" t="s">
        <v>411</v>
      </c>
      <c r="C27" s="11" t="s">
        <v>412</v>
      </c>
      <c r="D27" s="14" t="s">
        <v>413</v>
      </c>
      <c r="E27" s="15" t="s">
        <v>80</v>
      </c>
      <c r="F27" s="15" t="s">
        <v>81</v>
      </c>
      <c r="G27" s="15"/>
      <c r="H27" s="125">
        <v>36.34</v>
      </c>
      <c r="I27" s="12"/>
      <c r="J27" s="17" t="s">
        <v>290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0" ht="16.5" customHeight="1">
      <c r="A28" s="83">
        <v>22</v>
      </c>
      <c r="B28" s="13" t="s">
        <v>443</v>
      </c>
      <c r="C28" s="11" t="s">
        <v>453</v>
      </c>
      <c r="D28" s="14" t="s">
        <v>454</v>
      </c>
      <c r="E28" s="15" t="s">
        <v>41</v>
      </c>
      <c r="F28" s="15" t="s">
        <v>42</v>
      </c>
      <c r="G28" s="15"/>
      <c r="H28" s="125">
        <v>36.74</v>
      </c>
      <c r="I28" s="12"/>
      <c r="J28" s="17" t="s">
        <v>43</v>
      </c>
    </row>
    <row r="29" spans="1:10" ht="16.5" customHeight="1">
      <c r="A29" s="83"/>
      <c r="B29" s="13" t="s">
        <v>450</v>
      </c>
      <c r="C29" s="11" t="s">
        <v>451</v>
      </c>
      <c r="D29" s="14" t="s">
        <v>452</v>
      </c>
      <c r="E29" s="15" t="s">
        <v>130</v>
      </c>
      <c r="F29" s="15" t="s">
        <v>131</v>
      </c>
      <c r="G29" s="15" t="s">
        <v>132</v>
      </c>
      <c r="H29" s="125" t="s">
        <v>1045</v>
      </c>
      <c r="I29" s="12"/>
      <c r="J29" s="17" t="s">
        <v>133</v>
      </c>
    </row>
    <row r="30" spans="1:10" ht="16.5" customHeight="1">
      <c r="A30" s="83"/>
      <c r="B30" s="13" t="s">
        <v>194</v>
      </c>
      <c r="C30" s="11" t="s">
        <v>444</v>
      </c>
      <c r="D30" s="14" t="s">
        <v>445</v>
      </c>
      <c r="E30" s="15" t="s">
        <v>53</v>
      </c>
      <c r="F30" s="15" t="s">
        <v>54</v>
      </c>
      <c r="G30" s="15"/>
      <c r="H30" s="125" t="s">
        <v>1045</v>
      </c>
      <c r="I30" s="12"/>
      <c r="J30" s="17" t="s">
        <v>368</v>
      </c>
    </row>
  </sheetData>
  <sheetProtection/>
  <printOptions horizontalCentered="1"/>
  <pageMargins left="0.15694444444444444" right="0.15694444444444444" top="0.15694444444444444" bottom="0.19652777777777777" header="0.15694444444444444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Vartotojas</cp:lastModifiedBy>
  <cp:lastPrinted>2016-03-04T15:22:05Z</cp:lastPrinted>
  <dcterms:created xsi:type="dcterms:W3CDTF">2006-02-17T17:28:41Z</dcterms:created>
  <dcterms:modified xsi:type="dcterms:W3CDTF">2016-04-26T11:51:01Z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